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tabRatio="888" firstSheet="5" activeTab="12"/>
  </bookViews>
  <sheets>
    <sheet name="①見積書" sheetId="1" r:id="rId1"/>
    <sheet name="①-1記入例" sheetId="2" r:id="rId2"/>
    <sheet name="②見積明細書" sheetId="3" r:id="rId3"/>
    <sheet name="②-1記入例" sheetId="4" r:id="rId4"/>
    <sheet name="③金額変更で決定" sheetId="5" r:id="rId5"/>
    <sheet name="③-1明細書金額変更" sheetId="6" r:id="rId6"/>
    <sheet name="④注文書発行(金額変更無し)" sheetId="7" r:id="rId7"/>
    <sheet name="④注文書発行(金額変更有り)" sheetId="8" r:id="rId8"/>
    <sheet name="⑤請求書" sheetId="9" r:id="rId9"/>
    <sheet name="⑤-1記入例" sheetId="10" r:id="rId10"/>
    <sheet name="⑤-2出来高明細書" sheetId="11" r:id="rId11"/>
    <sheet name="⑤-2-1作成例" sheetId="12" r:id="rId12"/>
    <sheet name="⑤-2-2作成例" sheetId="13" r:id="rId13"/>
  </sheets>
  <definedNames>
    <definedName name="_xlnm.Print_Area" localSheetId="0">'①見積書'!$B$1:$AQ$39</definedName>
    <definedName name="_xlnm.Print_Area" localSheetId="9">'⑤-1記入例'!$A$1:$AB$66</definedName>
    <definedName name="_xlnm.Print_Area" localSheetId="8">'⑤請求書'!$A$1:$AB$66</definedName>
    <definedName name="_xlnm.Print_Titles" localSheetId="2">'②見積明細書'!$1:$2</definedName>
    <definedName name="_xlnm.Print_Titles" localSheetId="7">'④注文書発行(金額変更有り)'!$2:$3</definedName>
    <definedName name="_xlnm.Print_Titles" localSheetId="10">'⑤-2出来高明細書'!$1:$1</definedName>
  </definedNames>
  <calcPr fullCalcOnLoad="1"/>
</workbook>
</file>

<file path=xl/comments10.xml><?xml version="1.0" encoding="utf-8"?>
<comments xmlns="http://schemas.openxmlformats.org/spreadsheetml/2006/main">
  <authors>
    <author>PC62</author>
  </authors>
  <commentList>
    <comment ref="M38" authorId="0">
      <text>
        <r>
          <rPr>
            <b/>
            <sz val="11"/>
            <rFont val="ＭＳ ゴシック"/>
            <family val="3"/>
          </rPr>
          <t>※出来高明細書のＢを
　入力してください。
※必ず出来高明細書を
　添付してください。</t>
        </r>
      </text>
    </comment>
    <comment ref="M39" authorId="0">
      <text>
        <r>
          <rPr>
            <b/>
            <sz val="11"/>
            <rFont val="ＭＳ ゴシック"/>
            <family val="3"/>
          </rPr>
          <t>※原則、Ｂの出来高累計に対して、
　</t>
        </r>
        <r>
          <rPr>
            <b/>
            <u val="single"/>
            <sz val="11"/>
            <rFont val="ＭＳ ゴシック"/>
            <family val="3"/>
          </rPr>
          <t>未決定時80％</t>
        </r>
        <r>
          <rPr>
            <b/>
            <sz val="11"/>
            <rFont val="ＭＳ ゴシック"/>
            <family val="3"/>
          </rPr>
          <t>、</t>
        </r>
        <r>
          <rPr>
            <b/>
            <u val="single"/>
            <sz val="11"/>
            <rFont val="ＭＳ ゴシック"/>
            <family val="3"/>
          </rPr>
          <t>決定後90％</t>
        </r>
        <r>
          <rPr>
            <b/>
            <sz val="11"/>
            <rFont val="ＭＳ ゴシック"/>
            <family val="3"/>
          </rPr>
          <t>を
　掛けた金額を入力してください。
　</t>
        </r>
        <r>
          <rPr>
            <b/>
            <u val="single"/>
            <sz val="11"/>
            <rFont val="ＭＳ ゴシック"/>
            <family val="3"/>
          </rPr>
          <t>完了翌月に残金支払</t>
        </r>
        <r>
          <rPr>
            <b/>
            <sz val="11"/>
            <rFont val="ＭＳ ゴシック"/>
            <family val="3"/>
          </rPr>
          <t>となります。
　残金については、別途請求書を
　提出してください。</t>
        </r>
      </text>
    </comment>
    <comment ref="M48" authorId="0">
      <text>
        <r>
          <rPr>
            <b/>
            <sz val="11"/>
            <rFont val="ＭＳ ゴシック"/>
            <family val="3"/>
          </rPr>
          <t>※立替金確認書を確認の上、
　ＧとＨは弊社にて記入します。</t>
        </r>
      </text>
    </comment>
  </commentList>
</comments>
</file>

<file path=xl/comments9.xml><?xml version="1.0" encoding="utf-8"?>
<comments xmlns="http://schemas.openxmlformats.org/spreadsheetml/2006/main">
  <authors>
    <author>PC62</author>
  </authors>
  <commentList>
    <comment ref="M38" authorId="0">
      <text>
        <r>
          <rPr>
            <b/>
            <sz val="11"/>
            <rFont val="ＭＳ ゴシック"/>
            <family val="3"/>
          </rPr>
          <t>※出来高明細書のＢを
　入力してください。
※必ず出来高明細書を
　添付してください。</t>
        </r>
      </text>
    </comment>
    <comment ref="M39" authorId="0">
      <text>
        <r>
          <rPr>
            <b/>
            <sz val="11"/>
            <rFont val="ＭＳ ゴシック"/>
            <family val="3"/>
          </rPr>
          <t>※原則、Ｂの出来高累計に対して、
　</t>
        </r>
        <r>
          <rPr>
            <b/>
            <u val="single"/>
            <sz val="11"/>
            <rFont val="ＭＳ ゴシック"/>
            <family val="3"/>
          </rPr>
          <t>未決定時80％</t>
        </r>
        <r>
          <rPr>
            <b/>
            <sz val="11"/>
            <rFont val="ＭＳ ゴシック"/>
            <family val="3"/>
          </rPr>
          <t>、</t>
        </r>
        <r>
          <rPr>
            <b/>
            <u val="single"/>
            <sz val="11"/>
            <rFont val="ＭＳ ゴシック"/>
            <family val="3"/>
          </rPr>
          <t>決定後90％</t>
        </r>
        <r>
          <rPr>
            <b/>
            <sz val="11"/>
            <rFont val="ＭＳ ゴシック"/>
            <family val="3"/>
          </rPr>
          <t>を
　掛けた金額を入力してください。
　</t>
        </r>
        <r>
          <rPr>
            <b/>
            <u val="single"/>
            <sz val="11"/>
            <rFont val="ＭＳ ゴシック"/>
            <family val="3"/>
          </rPr>
          <t>完了翌月に残金支払</t>
        </r>
        <r>
          <rPr>
            <b/>
            <sz val="11"/>
            <rFont val="ＭＳ ゴシック"/>
            <family val="3"/>
          </rPr>
          <t>となります。
　残金については、別途請求書を
　提出してください。</t>
        </r>
      </text>
    </comment>
    <comment ref="M48" authorId="0">
      <text>
        <r>
          <rPr>
            <b/>
            <sz val="11"/>
            <rFont val="ＭＳ ゴシック"/>
            <family val="3"/>
          </rPr>
          <t>※立替金確認書を確認の上、
　ＧとＨは弊社にて記入します。</t>
        </r>
      </text>
    </comment>
  </commentList>
</comments>
</file>

<file path=xl/sharedStrings.xml><?xml version="1.0" encoding="utf-8"?>
<sst xmlns="http://schemas.openxmlformats.org/spreadsheetml/2006/main" count="1879" uniqueCount="340">
  <si>
    <t>見　積　書</t>
  </si>
  <si>
    <t>　　　　　　　　　　　　　</t>
  </si>
  <si>
    <t>月</t>
  </si>
  <si>
    <t>日</t>
  </si>
  <si>
    <t>御中</t>
  </si>
  <si>
    <t>コ ー ド 番 号</t>
  </si>
  <si>
    <t>会　　社　　名</t>
  </si>
  <si>
    <t>貴社・協力会社標準見積要項により下記の通りお見積り致します。
ご注文の際は別途請書を発行致します。</t>
  </si>
  <si>
    <t>見積金額</t>
  </si>
  <si>
    <t>（〒</t>
  </si>
  <si>
    <t>）</t>
  </si>
  <si>
    <t>基本契約
№</t>
  </si>
  <si>
    <t>（消費税額含）</t>
  </si>
  <si>
    <t/>
  </si>
  <si>
    <t>住　所</t>
  </si>
  <si>
    <t>建設業許可</t>
  </si>
  <si>
    <t>大臣・知事</t>
  </si>
  <si>
    <t>内消費税額</t>
  </si>
  <si>
    <t>氏　名</t>
  </si>
  <si>
    <t>第</t>
  </si>
  <si>
    <t>号</t>
  </si>
  <si>
    <t>担当者名</t>
  </si>
  <si>
    <t>ＴＥＬ</t>
  </si>
  <si>
    <t>年</t>
  </si>
  <si>
    <t>月</t>
  </si>
  <si>
    <t>日</t>
  </si>
  <si>
    <t>工事名</t>
  </si>
  <si>
    <t>NO.</t>
  </si>
  <si>
    <t>工事場所</t>
  </si>
  <si>
    <t>連絡先</t>
  </si>
  <si>
    <t>ＦＡＸ</t>
  </si>
  <si>
    <t>工事内容</t>
  </si>
  <si>
    <t>支払条件</t>
  </si>
  <si>
    <t>工期・納期</t>
  </si>
  <si>
    <t>受渡方法</t>
  </si>
  <si>
    <t>精算条件</t>
  </si>
  <si>
    <t>特　　記　　事　　項</t>
  </si>
  <si>
    <t xml:space="preserve">
</t>
  </si>
  <si>
    <t>協力会社</t>
  </si>
  <si>
    <t>作業所</t>
  </si>
  <si>
    <t>見積書提出期限</t>
  </si>
  <si>
    <t>提出部数</t>
  </si>
  <si>
    <t>　　部</t>
  </si>
  <si>
    <t>見積依頼日</t>
  </si>
  <si>
    <t>見積期間(折衝含む)</t>
  </si>
  <si>
    <t>中</t>
  </si>
  <si>
    <t>日以上</t>
  </si>
  <si>
    <t>　年</t>
  </si>
  <si>
    <t>見　積　明　細　書</t>
  </si>
  <si>
    <t>名　　称</t>
  </si>
  <si>
    <t>型状　・　寸法</t>
  </si>
  <si>
    <t>数　量</t>
  </si>
  <si>
    <t>単位</t>
  </si>
  <si>
    <t>単価</t>
  </si>
  <si>
    <t>金額</t>
  </si>
  <si>
    <t>備考</t>
  </si>
  <si>
    <t>出来高%</t>
  </si>
  <si>
    <t xml:space="preserve">
</t>
  </si>
  <si>
    <t>出　来　高　明　細　書</t>
  </si>
  <si>
    <t>注　文　明　細　書</t>
  </si>
  <si>
    <t>坂口建設担当欄</t>
  </si>
  <si>
    <t>坂口建設</t>
  </si>
  <si>
    <t>坂口建設株式会社</t>
  </si>
  <si>
    <t>12.7MW　10°</t>
  </si>
  <si>
    <t>墨出</t>
  </si>
  <si>
    <t>か所</t>
  </si>
  <si>
    <t>掘削　（ﾊﾟｯｸF基礎）</t>
  </si>
  <si>
    <t>t=200mm　×1.4and1.2</t>
  </si>
  <si>
    <t>ｍ3</t>
  </si>
  <si>
    <t>床付　（ﾊﾟｯｸF基礎）</t>
  </si>
  <si>
    <t>ｍ2</t>
  </si>
  <si>
    <t>残土敷均し　（ﾊﾟｯｸF基礎）</t>
  </si>
  <si>
    <t>掘削50%</t>
  </si>
  <si>
    <t>砕石敷き　（ﾊﾟｯｸF基礎）</t>
  </si>
  <si>
    <t>t=50</t>
  </si>
  <si>
    <t>周辺整地・埋戻し　（ﾊﾟｯｸF基礎）</t>
  </si>
  <si>
    <t>敷砂</t>
  </si>
  <si>
    <t>ﾊﾟｯｸＦ　1000</t>
  </si>
  <si>
    <t>ﾊﾟｯｸＦ　1200</t>
  </si>
  <si>
    <t>重機</t>
  </si>
  <si>
    <t>ヶ月</t>
  </si>
  <si>
    <t>端数調整</t>
  </si>
  <si>
    <t>式</t>
  </si>
  <si>
    <t>合計</t>
  </si>
  <si>
    <t>0</t>
  </si>
  <si>
    <t>0</t>
  </si>
  <si>
    <t>据付費用　小計</t>
  </si>
  <si>
    <t>１.土工事</t>
  </si>
  <si>
    <t>　土工事　小計</t>
  </si>
  <si>
    <t>２.据付費</t>
  </si>
  <si>
    <t>３.諸経費</t>
  </si>
  <si>
    <t xml:space="preserve">
</t>
  </si>
  <si>
    <t>印</t>
  </si>
  <si>
    <t>１．実測・実数　　２．実数　　３．一式無増減</t>
  </si>
  <si>
    <t>○○○○-○○-○○○○</t>
  </si>
  <si>
    <t>○○県○○郡○○町大字○○地内</t>
  </si>
  <si>
    <t xml:space="preserve">1 </t>
  </si>
  <si>
    <t>決裁</t>
  </si>
  <si>
    <t>現金（　　　）％　手形（　　　）％　その他（　　　）％</t>
  </si>
  <si>
    <t>１．作業所納入　２．施工　３．納入・施工　４．指定場所納入</t>
  </si>
  <si>
    <t>56T○○
○○工場建設工事のうち○○工事</t>
  </si>
  <si>
    <t>○○工事</t>
  </si>
  <si>
    <r>
      <t>　</t>
    </r>
    <r>
      <rPr>
        <sz val="10"/>
        <rFont val="ＭＳ 明朝"/>
        <family val="1"/>
      </rPr>
      <t>　</t>
    </r>
    <r>
      <rPr>
        <u val="single"/>
        <sz val="10"/>
        <rFont val="ＭＳ 明朝"/>
        <family val="1"/>
      </rPr>
      <t>　　</t>
    </r>
  </si>
  <si>
    <t>　年</t>
  </si>
  <si>
    <t>坂口建設株式会社</t>
  </si>
  <si>
    <t>\</t>
  </si>
  <si>
    <t>○○○-○○○○</t>
  </si>
  <si>
    <t>1</t>
  </si>
  <si>
    <t>　○○県　○○市　○○町　○○番地</t>
  </si>
  <si>
    <t>　有限会社○○建設　　　　　　　印</t>
  </si>
  <si>
    <t>　○○　○○</t>
  </si>
  <si>
    <t>○○○○-○○-○○○○</t>
  </si>
  <si>
    <t>56T○○
○○工場建設工事のうち基礎・土工事</t>
  </si>
  <si>
    <t xml:space="preserve">1 </t>
  </si>
  <si>
    <t>○○県○○郡○○町大字○○地内</t>
  </si>
  <si>
    <t>0984-21-6311</t>
  </si>
  <si>
    <t>0984-21-6322</t>
  </si>
  <si>
    <t>土工事</t>
  </si>
  <si>
    <t>現金（100　）％　手形（　　　）％　その他（　　　）％</t>
  </si>
  <si>
    <t>自  平成26年○○月○○日 ～ 至  平成26年○○月○○日</t>
  </si>
  <si>
    <t>１．作業所納入　　②．施工　　３．納入・施工　　４．指定場所納入</t>
  </si>
  <si>
    <t>①．実測・実数　　２．実数　　３．一式無増減</t>
  </si>
  <si>
    <t>　有限会社○○建設　　　　　　　　印</t>
  </si>
  <si>
    <t>①弊社の現場担当者より当該案件の「見積条件書」を必ず受領し、それに基づいて見積作成をお願いします。</t>
  </si>
  <si>
    <t>②この部分を入力（手書きでも可）し、作成して下さい。</t>
  </si>
  <si>
    <t>1.見積金額から70万円の値引きで決定した場合の記入例</t>
  </si>
  <si>
    <t>金額の変更</t>
  </si>
  <si>
    <t>貴社から提示された見積書を基に打合せを行います。打合の結果、見積金額を変更して貴社への発注が決定した場合は、貴社提出の見積書に決定金額を変更記入します。</t>
  </si>
  <si>
    <t>１.土工事</t>
  </si>
  <si>
    <t>12.7MW　10°</t>
  </si>
  <si>
    <t>0</t>
  </si>
  <si>
    <t>0</t>
  </si>
  <si>
    <t>２.据付費</t>
  </si>
  <si>
    <t>値引き</t>
  </si>
  <si>
    <t>改め合計</t>
  </si>
  <si>
    <t>0</t>
  </si>
  <si>
    <t>0</t>
  </si>
  <si>
    <t>④注文書の発行</t>
  </si>
  <si>
    <t>　打合せの結果、貴社への発注が決定したら</t>
  </si>
  <si>
    <t>　　　発注が決定した場合</t>
  </si>
  <si>
    <t>　　～貴社提出の見積書と同一</t>
  </si>
  <si>
    <t>　　 　の内容・金額の注文書を</t>
  </si>
  <si>
    <t>　　　 弊社より発行します。</t>
  </si>
  <si>
    <t xml:space="preserve">             （右は注文明細書）</t>
  </si>
  <si>
    <t>２.据付費</t>
  </si>
  <si>
    <t>×95.24％</t>
  </si>
  <si>
    <t>　～変更決定した内容・金額で</t>
  </si>
  <si>
    <t>　　　注文書を発行します。</t>
  </si>
  <si>
    <t>　　　　【右は、当初見積額より70万円引きで</t>
  </si>
  <si>
    <t>　　　　発注が決定した場合の注文明細】</t>
  </si>
  <si>
    <t>端数調整</t>
  </si>
  <si>
    <t>0</t>
  </si>
  <si>
    <t>　×95.24％</t>
  </si>
  <si>
    <t>　⑤-2　出来高明細書作成例</t>
  </si>
  <si>
    <t>枠内の出来高（％）・金額を記入してください。</t>
  </si>
  <si>
    <t>　⑤-2　出来高明細書作成例2</t>
  </si>
  <si>
    <t>　　　　　</t>
  </si>
  <si>
    <t>ａ</t>
  </si>
  <si>
    <t>ｂ</t>
  </si>
  <si>
    <r>
      <rPr>
        <b/>
        <sz val="16"/>
        <color indexed="10"/>
        <rFont val="ＭＳ 明朝"/>
        <family val="1"/>
      </rPr>
      <t>ｃ</t>
    </r>
    <r>
      <rPr>
        <b/>
        <sz val="10"/>
        <rFont val="ＭＳ 明朝"/>
        <family val="1"/>
      </rPr>
      <t>（</t>
    </r>
    <r>
      <rPr>
        <b/>
        <sz val="12"/>
        <color indexed="10"/>
        <rFont val="ＭＳ 明朝"/>
        <family val="1"/>
      </rPr>
      <t>ｂ</t>
    </r>
    <r>
      <rPr>
        <b/>
        <sz val="10"/>
        <rFont val="ＭＳ 明朝"/>
        <family val="1"/>
      </rPr>
      <t>/</t>
    </r>
    <r>
      <rPr>
        <b/>
        <sz val="12"/>
        <color indexed="10"/>
        <rFont val="ＭＳ 明朝"/>
        <family val="1"/>
      </rPr>
      <t>ａ</t>
    </r>
    <r>
      <rPr>
        <b/>
        <sz val="10"/>
        <rFont val="ＭＳ 明朝"/>
        <family val="1"/>
      </rPr>
      <t>）</t>
    </r>
  </si>
  <si>
    <t>ｄ</t>
  </si>
  <si>
    <r>
      <rPr>
        <b/>
        <sz val="12"/>
        <color indexed="10"/>
        <rFont val="ＭＳ 明朝"/>
        <family val="1"/>
      </rPr>
      <t>ｄ</t>
    </r>
    <r>
      <rPr>
        <sz val="10"/>
        <rFont val="ＭＳ 明朝"/>
        <family val="1"/>
      </rPr>
      <t>×</t>
    </r>
    <r>
      <rPr>
        <b/>
        <sz val="12"/>
        <color indexed="10"/>
        <rFont val="ＭＳ 明朝"/>
        <family val="1"/>
      </rPr>
      <t>ｃ</t>
    </r>
  </si>
  <si>
    <t>　</t>
  </si>
  <si>
    <r>
      <t>枠内の出来高合計金額</t>
    </r>
    <r>
      <rPr>
        <b/>
        <sz val="12"/>
        <color indexed="10"/>
        <rFont val="ＭＳ Ｐゴシック"/>
        <family val="3"/>
      </rPr>
      <t>ｄ</t>
    </r>
    <r>
      <rPr>
        <b/>
        <sz val="12"/>
        <rFont val="ＭＳ Ｐゴシック"/>
        <family val="3"/>
      </rPr>
      <t>に　　　　　　　　　　　　　　　　　　　　　　　　　　　　　　　　　　　　　　　　　　決定変更率</t>
    </r>
    <r>
      <rPr>
        <b/>
        <sz val="12"/>
        <color indexed="10"/>
        <rFont val="ＭＳ Ｐゴシック"/>
        <family val="3"/>
      </rPr>
      <t>ｃ　</t>
    </r>
    <r>
      <rPr>
        <b/>
        <sz val="12"/>
        <rFont val="ＭＳ Ｐゴシック"/>
        <family val="3"/>
      </rPr>
      <t>（この例では95.24％）　を掛けて　　　　　　　　　　　　出来高累計額</t>
    </r>
    <r>
      <rPr>
        <b/>
        <sz val="12"/>
        <color indexed="10"/>
        <rFont val="ＭＳ Ｐゴシック"/>
        <family val="3"/>
      </rPr>
      <t>ｄ</t>
    </r>
    <r>
      <rPr>
        <b/>
        <sz val="12"/>
        <rFont val="ＭＳ Ｐゴシック"/>
        <family val="3"/>
      </rPr>
      <t>×</t>
    </r>
    <r>
      <rPr>
        <b/>
        <sz val="12"/>
        <color indexed="10"/>
        <rFont val="ＭＳ Ｐゴシック"/>
        <family val="3"/>
      </rPr>
      <t>ｃ</t>
    </r>
    <r>
      <rPr>
        <b/>
        <sz val="12"/>
        <rFont val="ＭＳ Ｐゴシック"/>
        <family val="3"/>
      </rPr>
      <t>を出してください。　　　　　　　　　　　　　　　　　　　　　　　　　　　　　</t>
    </r>
    <r>
      <rPr>
        <sz val="12"/>
        <rFont val="ＭＳ Ｐゴシック"/>
        <family val="3"/>
      </rPr>
      <t>（改め合計7,341,000円）</t>
    </r>
  </si>
  <si>
    <t>①-1　見積書（鏡）記入例</t>
  </si>
  <si>
    <t>②-1見積明細記入例</t>
  </si>
  <si>
    <t>③見積金額を変更し、発注決定の場合の記入例
）</t>
  </si>
  <si>
    <t>③-1見積明細の記入例　　見積金額を変更して発注決定した場合～変更決定した内容・金額を見積明細書にも記入します。</t>
  </si>
  <si>
    <t>B</t>
  </si>
  <si>
    <t>２：
見積金額の変更ありで
決定している場合</t>
  </si>
  <si>
    <t>B：
合計は税抜金額と
なります。</t>
  </si>
  <si>
    <t>１：
見積金額の変更なしに
下請負契約が決定して
いる場合</t>
  </si>
  <si>
    <r>
      <t>　　１：</t>
    </r>
    <r>
      <rPr>
        <b/>
        <u val="single"/>
        <sz val="14"/>
        <color indexed="8"/>
        <rFont val="ＭＳ Ｐゴシック"/>
        <family val="3"/>
      </rPr>
      <t>金額変更無しに</t>
    </r>
    <r>
      <rPr>
        <b/>
        <sz val="14"/>
        <color indexed="8"/>
        <rFont val="ＭＳ Ｐゴシック"/>
        <family val="3"/>
      </rPr>
      <t>貴社への</t>
    </r>
  </si>
  <si>
    <t>　　発注が決定した場合</t>
  </si>
  <si>
    <r>
      <t>　２：</t>
    </r>
    <r>
      <rPr>
        <b/>
        <u val="single"/>
        <sz val="14"/>
        <color indexed="8"/>
        <rFont val="ＭＳ Ｐゴシック"/>
        <family val="3"/>
      </rPr>
      <t>金額変更により</t>
    </r>
    <r>
      <rPr>
        <b/>
        <sz val="14"/>
        <color indexed="8"/>
        <rFont val="ＭＳ Ｐゴシック"/>
        <family val="3"/>
      </rPr>
      <t>貴社への</t>
    </r>
  </si>
  <si>
    <t>坂口建設株式会社</t>
  </si>
  <si>
    <t>請求日</t>
  </si>
  <si>
    <t>（E)　請求金額</t>
  </si>
  <si>
    <t>〒</t>
  </si>
  <si>
    <t>***-****</t>
  </si>
  <si>
    <t>住所</t>
  </si>
  <si>
    <t>○○県○○市○○町○○番地</t>
  </si>
  <si>
    <t>工事番号</t>
  </si>
  <si>
    <t>57K○○</t>
  </si>
  <si>
    <t>注文番号</t>
  </si>
  <si>
    <t>作業所長名</t>
  </si>
  <si>
    <t>会社名</t>
  </si>
  <si>
    <t>■■■■株式会社
代表取締役　■■　■■</t>
  </si>
  <si>
    <t>㊞</t>
  </si>
  <si>
    <t>○○工場建設工事のうち基礎・土工事</t>
  </si>
  <si>
    <t>℡</t>
  </si>
  <si>
    <t>****-**-****</t>
  </si>
  <si>
    <t>担当者</t>
  </si>
  <si>
    <t>●●●●●●</t>
  </si>
  <si>
    <t>土工事</t>
  </si>
  <si>
    <t>＜取引銀行＞</t>
  </si>
  <si>
    <t>ﾌﾘｶﾞﾅ</t>
  </si>
  <si>
    <t>工期</t>
  </si>
  <si>
    <t>自</t>
  </si>
  <si>
    <t>～</t>
  </si>
  <si>
    <t>至</t>
  </si>
  <si>
    <t>口座名</t>
  </si>
  <si>
    <t>■■■■株式会社　代表取締役　■■■■</t>
  </si>
  <si>
    <t>宮崎</t>
  </si>
  <si>
    <t>銀行</t>
  </si>
  <si>
    <t>小林</t>
  </si>
  <si>
    <t>支店</t>
  </si>
  <si>
    <t>出来高
対象期間</t>
  </si>
  <si>
    <t>～</t>
  </si>
  <si>
    <t>普通</t>
  </si>
  <si>
    <t>№</t>
  </si>
  <si>
    <t>********</t>
  </si>
  <si>
    <t>現金</t>
  </si>
  <si>
    <t>手形</t>
  </si>
  <si>
    <t>その他</t>
  </si>
  <si>
    <t>注意事項</t>
  </si>
  <si>
    <t>％</t>
  </si>
  <si>
    <t>※</t>
  </si>
  <si>
    <t>※</t>
  </si>
  <si>
    <t>太線枠内をご記入ください。</t>
  </si>
  <si>
    <t>原則、出来高に対して、未決定時80%、決定後90%、完了翌月に残金支払
となります。残金については、別途請求書を提出してください。</t>
  </si>
  <si>
    <t>施工</t>
  </si>
  <si>
    <t>納入･施工</t>
  </si>
  <si>
    <t>指定場所</t>
  </si>
  <si>
    <t>※</t>
  </si>
  <si>
    <t>今回差引金額、差引後支払額は、立替金確認書を確認の上、坂口建設㈱
にて記入します。</t>
  </si>
  <si>
    <t>実測・実数</t>
  </si>
  <si>
    <t>実数</t>
  </si>
  <si>
    <t>一式無増減</t>
  </si>
  <si>
    <t>請求書には、出来高明細書を添付してください</t>
  </si>
  <si>
    <t>A</t>
  </si>
  <si>
    <t>契約金額</t>
  </si>
  <si>
    <t>(税込)</t>
  </si>
  <si>
    <t>確認欄</t>
  </si>
  <si>
    <t>部分支払内訳</t>
  </si>
  <si>
    <t>第１回</t>
  </si>
  <si>
    <t>安全協力費</t>
  </si>
  <si>
    <t>増額又は減額</t>
  </si>
  <si>
    <t>第2回</t>
  </si>
  <si>
    <t>B</t>
  </si>
  <si>
    <t>B</t>
  </si>
  <si>
    <t>出来高累計</t>
  </si>
  <si>
    <t>(税抜)</t>
  </si>
  <si>
    <t>第3回</t>
  </si>
  <si>
    <t>C</t>
  </si>
  <si>
    <t>×</t>
  </si>
  <si>
    <t>・</t>
  </si>
  <si>
    <t>％</t>
  </si>
  <si>
    <t>第4回</t>
  </si>
  <si>
    <t>消費税額</t>
  </si>
  <si>
    <t>第5回</t>
  </si>
  <si>
    <t>請求額累計</t>
  </si>
  <si>
    <t>第6回</t>
  </si>
  <si>
    <t>D</t>
  </si>
  <si>
    <t>領収済金額</t>
  </si>
  <si>
    <t>第7回</t>
  </si>
  <si>
    <t>E</t>
  </si>
  <si>
    <t>今回</t>
  </si>
  <si>
    <t>請求総額</t>
  </si>
  <si>
    <t>(税込)</t>
  </si>
  <si>
    <t>第8回</t>
  </si>
  <si>
    <t>うち</t>
  </si>
  <si>
    <t>請求額</t>
  </si>
  <si>
    <t>第9回</t>
  </si>
  <si>
    <t>第10回</t>
  </si>
  <si>
    <t>F</t>
  </si>
  <si>
    <t>A-D-E</t>
  </si>
  <si>
    <t>残金</t>
  </si>
  <si>
    <t>G</t>
  </si>
  <si>
    <t>今回差引金額</t>
  </si>
  <si>
    <t>H</t>
  </si>
  <si>
    <t>E-G</t>
  </si>
  <si>
    <t>差引後支払額</t>
  </si>
  <si>
    <t xml:space="preserve"> H = ① ＋ ② ＋ ③ ＋ ④</t>
  </si>
  <si>
    <t>差引内訳</t>
  </si>
  <si>
    <t>支払日</t>
  </si>
  <si>
    <t>手形期日</t>
  </si>
  <si>
    <t>支払方法</t>
  </si>
  <si>
    <t>安全協力費</t>
  </si>
  <si>
    <t>①</t>
  </si>
  <si>
    <t>現金</t>
  </si>
  <si>
    <t>②</t>
  </si>
  <si>
    <t>銀行振込</t>
  </si>
  <si>
    <t>③</t>
  </si>
  <si>
    <t>支払手形</t>
  </si>
  <si>
    <t>④</t>
  </si>
  <si>
    <t>差引金額</t>
  </si>
  <si>
    <t>E</t>
  </si>
  <si>
    <t>役員</t>
  </si>
  <si>
    <t>総務</t>
  </si>
  <si>
    <t>部門長</t>
  </si>
  <si>
    <t>ｸﾞﾙｰﾌﾟ長</t>
  </si>
  <si>
    <t>作業所長・係員</t>
  </si>
  <si>
    <t>受付</t>
  </si>
  <si>
    <t>坂　口　建　設　株　式　会　社</t>
  </si>
  <si>
    <t>受付番号</t>
  </si>
  <si>
    <t>㊞</t>
  </si>
  <si>
    <t>▲▲　▲▲</t>
  </si>
  <si>
    <t>％</t>
  </si>
  <si>
    <t>※</t>
  </si>
  <si>
    <t>②</t>
  </si>
  <si>
    <t>①</t>
  </si>
  <si>
    <t>B</t>
  </si>
  <si>
    <t>C</t>
  </si>
  <si>
    <t>×</t>
  </si>
  <si>
    <t>・</t>
  </si>
  <si>
    <t>％</t>
  </si>
  <si>
    <t>D</t>
  </si>
  <si>
    <t>E</t>
  </si>
  <si>
    <t>うち</t>
  </si>
  <si>
    <t>F</t>
  </si>
  <si>
    <t>A-D-E</t>
  </si>
  <si>
    <t>G</t>
  </si>
  <si>
    <t>H</t>
  </si>
  <si>
    <t>E-G</t>
  </si>
  <si>
    <t xml:space="preserve"> H = ① ＋ ② ＋ ③ ＋ ④</t>
  </si>
  <si>
    <t>①</t>
  </si>
  <si>
    <t>②</t>
  </si>
  <si>
    <t>③</t>
  </si>
  <si>
    <t>④</t>
  </si>
  <si>
    <t>E</t>
  </si>
  <si>
    <t>特・般　　　　　　　　　　</t>
  </si>
  <si>
    <t>自</t>
  </si>
  <si>
    <t>至</t>
  </si>
  <si>
    <t>月</t>
  </si>
  <si>
    <t>日</t>
  </si>
  <si>
    <t>特・般</t>
  </si>
  <si>
    <t>自</t>
  </si>
  <si>
    <t>至</t>
  </si>
  <si>
    <t>年</t>
  </si>
  <si>
    <t>月</t>
  </si>
  <si>
    <t>請　求　書</t>
  </si>
  <si>
    <t>自  令和○年○○月○○日 ～ 至 　令和○年○○月○○日</t>
  </si>
  <si>
    <t>自  令和○年○○月○○日 ～ 至  令和○年○○月○○日</t>
  </si>
  <si>
    <t>令和　　　年　　月　　日</t>
  </si>
  <si>
    <t>令和　　年　　月　　日</t>
  </si>
  <si>
    <t>R1.3.1</t>
  </si>
  <si>
    <t>R1.3.1</t>
  </si>
  <si>
    <t>R1.5.25</t>
  </si>
  <si>
    <t>R1.3.25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</si>
</sst>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_);[Red]\(0\)"/>
    <numFmt numFmtId="179" formatCode="#,###"/>
    <numFmt numFmtId="180" formatCode="#,##0.0_ ;[Red]\-#,##0.0\ "/>
    <numFmt numFmtId="181" formatCode="#,##0.0_ "/>
    <numFmt numFmtId="182" formatCode="#,##0_ "/>
    <numFmt numFmtId="183" formatCode="#,##0.00_);[Red]\(#,##0.00\)"/>
    <numFmt numFmtId="184" formatCode="#,##0.00_ ;[Red]\-#,##0.00\ "/>
    <numFmt numFmtId="185" formatCode="[$-411]ge\.m\.d;@"/>
    <numFmt numFmtId="186" formatCode="&quot;¥&quot;#,##0_);[Red]\(&quot;¥&quot;#,##0\)"/>
    <numFmt numFmtId="187" formatCode="m&quot;月&quot;d&quot;日&quot;&quot;現&quot;&quot;在&quot;"/>
  </numFmts>
  <fonts count="12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doubleAccounting"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u val="doubleAccounting"/>
      <sz val="2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0"/>
      <name val="ＭＳ Ｐゴシック"/>
      <family val="3"/>
    </font>
    <font>
      <u val="single"/>
      <sz val="10"/>
      <name val="ＭＳ 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b/>
      <sz val="12"/>
      <color indexed="10"/>
      <name val="ＭＳ Ｐゴシック"/>
      <family val="3"/>
    </font>
    <font>
      <b/>
      <sz val="12"/>
      <color indexed="10"/>
      <name val="ＭＳ 明朝"/>
      <family val="1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22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6"/>
      <name val="ＭＳ Ｐ明朝"/>
      <family val="1"/>
    </font>
    <font>
      <sz val="6"/>
      <name val="ＭＳ Ｐ明朝"/>
      <family val="1"/>
    </font>
    <font>
      <b/>
      <sz val="18"/>
      <name val="ＭＳ Ｐ明朝"/>
      <family val="1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8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b/>
      <sz val="16"/>
      <color indexed="10"/>
      <name val="ＭＳ Ｐゴシック"/>
      <family val="3"/>
    </font>
    <font>
      <sz val="11"/>
      <color indexed="12"/>
      <name val="ＭＳ 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明朝"/>
      <family val="1"/>
    </font>
    <font>
      <sz val="16"/>
      <color indexed="10"/>
      <name val="ＭＳ Ｐ明朝"/>
      <family val="1"/>
    </font>
    <font>
      <b/>
      <sz val="16"/>
      <color indexed="12"/>
      <name val="ＭＳ ゴシック"/>
      <family val="3"/>
    </font>
    <font>
      <sz val="22"/>
      <color indexed="10"/>
      <name val="ＭＳ Ｐ明朝"/>
      <family val="1"/>
    </font>
    <font>
      <sz val="11"/>
      <color indexed="10"/>
      <name val="ＭＳ Ｐ明朝"/>
      <family val="1"/>
    </font>
    <font>
      <b/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0"/>
      <name val="Calibri"/>
      <family val="2"/>
    </font>
    <font>
      <b/>
      <sz val="11"/>
      <color indexed="12"/>
      <name val="ＭＳ Ｐゴシック"/>
      <family val="3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rgb="FFFF00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0000FF"/>
      <name val="Calibri"/>
      <family val="3"/>
    </font>
    <font>
      <sz val="11"/>
      <color rgb="FF0000FF"/>
      <name val="Calibri"/>
      <family val="3"/>
    </font>
    <font>
      <sz val="10"/>
      <color rgb="FF0000FF"/>
      <name val="ＭＳ 明朝"/>
      <family val="1"/>
    </font>
    <font>
      <b/>
      <sz val="11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6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6"/>
      <color rgb="FFFF0000"/>
      <name val="ＭＳ 明朝"/>
      <family val="1"/>
    </font>
    <font>
      <sz val="11"/>
      <color rgb="FF0000FF"/>
      <name val="ＭＳ 明朝"/>
      <family val="1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theme="1"/>
      <name val="ＭＳ Ｐ明朝"/>
      <family val="1"/>
    </font>
    <font>
      <sz val="16"/>
      <color rgb="FFFF0000"/>
      <name val="ＭＳ Ｐ明朝"/>
      <family val="1"/>
    </font>
    <font>
      <b/>
      <sz val="16"/>
      <color rgb="FF0000FF"/>
      <name val="ＭＳ 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明朝"/>
      <family val="1"/>
    </font>
    <font>
      <sz val="22"/>
      <color rgb="FFFF0000"/>
      <name val="ＭＳ Ｐ明朝"/>
      <family val="1"/>
    </font>
    <font>
      <b/>
      <sz val="12"/>
      <color rgb="FFFF0000"/>
      <name val="Calibri"/>
      <family val="3"/>
    </font>
    <font>
      <b/>
      <sz val="14"/>
      <color rgb="FF0000FF"/>
      <name val="Calibri"/>
      <family val="3"/>
    </font>
    <font>
      <b/>
      <sz val="12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double"/>
      <right style="double"/>
      <top/>
      <bottom style="double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medium"/>
      <right/>
      <top style="hair"/>
      <bottom/>
    </border>
    <border>
      <left/>
      <right style="thin"/>
      <top style="hair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 style="thin"/>
      <right/>
      <top style="hair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hair"/>
      <bottom style="thin"/>
    </border>
    <border>
      <left/>
      <right style="medium"/>
      <top style="hair"/>
      <bottom style="hair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/>
      <right/>
      <top/>
      <bottom style="hair"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95" fillId="31" borderId="4" applyNumberFormat="0" applyAlignment="0" applyProtection="0"/>
    <xf numFmtId="0" fontId="2" fillId="0" borderId="0">
      <alignment/>
      <protection/>
    </xf>
    <xf numFmtId="0" fontId="96" fillId="32" borderId="0" applyNumberFormat="0" applyBorder="0" applyAlignment="0" applyProtection="0"/>
  </cellStyleXfs>
  <cellXfs count="1006">
    <xf numFmtId="0" fontId="0" fillId="0" borderId="0" xfId="0" applyFont="1" applyAlignment="1">
      <alignment vertical="center"/>
    </xf>
    <xf numFmtId="3" fontId="4" fillId="0" borderId="10" xfId="63" applyNumberFormat="1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/>
      <protection/>
    </xf>
    <xf numFmtId="179" fontId="4" fillId="0" borderId="10" xfId="63" applyNumberFormat="1" applyFont="1" applyBorder="1" applyAlignment="1" applyProtection="1">
      <alignment horizontal="center" vertical="center"/>
      <protection/>
    </xf>
    <xf numFmtId="177" fontId="4" fillId="0" borderId="10" xfId="63" applyNumberFormat="1" applyFont="1" applyBorder="1" applyAlignment="1" applyProtection="1">
      <alignment horizontal="center" vertical="center"/>
      <protection/>
    </xf>
    <xf numFmtId="179" fontId="4" fillId="0" borderId="10" xfId="63" applyNumberFormat="1" applyFont="1" applyBorder="1" applyProtection="1">
      <alignment/>
      <protection/>
    </xf>
    <xf numFmtId="179" fontId="4" fillId="0" borderId="10" xfId="63" applyNumberFormat="1" applyFont="1" applyBorder="1">
      <alignment/>
      <protection/>
    </xf>
    <xf numFmtId="0" fontId="2" fillId="0" borderId="0" xfId="63">
      <alignment/>
      <protection/>
    </xf>
    <xf numFmtId="0" fontId="11" fillId="0" borderId="0" xfId="63" applyFont="1">
      <alignment/>
      <protection/>
    </xf>
    <xf numFmtId="0" fontId="8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>
      <alignment wrapText="1"/>
      <protection/>
    </xf>
    <xf numFmtId="0" fontId="8" fillId="0" borderId="10" xfId="63" applyFont="1" applyBorder="1" applyProtection="1">
      <alignment/>
      <protection locked="0"/>
    </xf>
    <xf numFmtId="49" fontId="4" fillId="0" borderId="11" xfId="63" applyNumberFormat="1" applyFont="1" applyBorder="1" applyAlignment="1" applyProtection="1">
      <alignment horizontal="right"/>
      <protection/>
    </xf>
    <xf numFmtId="49" fontId="4" fillId="0" borderId="12" xfId="63" applyNumberFormat="1" applyFont="1" applyBorder="1" applyAlignment="1" applyProtection="1">
      <alignment horizontal="left"/>
      <protection/>
    </xf>
    <xf numFmtId="49" fontId="4" fillId="0" borderId="11" xfId="63" applyNumberFormat="1" applyFont="1" applyBorder="1" applyAlignment="1" quotePrefix="1">
      <alignment horizontal="right"/>
      <protection/>
    </xf>
    <xf numFmtId="49" fontId="4" fillId="0" borderId="12" xfId="63" applyNumberFormat="1" applyFont="1" applyBorder="1" applyAlignment="1">
      <alignment horizontal="left"/>
      <protection/>
    </xf>
    <xf numFmtId="49" fontId="4" fillId="0" borderId="12" xfId="63" applyNumberFormat="1" applyFont="1" applyBorder="1" applyAlignment="1" quotePrefix="1">
      <alignment horizontal="left"/>
      <protection/>
    </xf>
    <xf numFmtId="0" fontId="4" fillId="0" borderId="10" xfId="63" applyFont="1" applyBorder="1" applyProtection="1">
      <alignment/>
      <protection/>
    </xf>
    <xf numFmtId="3" fontId="4" fillId="0" borderId="10" xfId="63" applyNumberFormat="1" applyFont="1" applyBorder="1" applyProtection="1">
      <alignment/>
      <protection/>
    </xf>
    <xf numFmtId="0" fontId="4" fillId="0" borderId="10" xfId="63" applyFont="1" applyBorder="1" applyAlignment="1" applyProtection="1">
      <alignment wrapText="1"/>
      <protection/>
    </xf>
    <xf numFmtId="0" fontId="4" fillId="0" borderId="10" xfId="63" applyFont="1" applyBorder="1">
      <alignment/>
      <protection/>
    </xf>
    <xf numFmtId="3" fontId="4" fillId="0" borderId="10" xfId="63" applyNumberFormat="1" applyFont="1" applyBorder="1" applyProtection="1">
      <alignment/>
      <protection locked="0"/>
    </xf>
    <xf numFmtId="0" fontId="4" fillId="0" borderId="10" xfId="63" applyFont="1" applyBorder="1" applyAlignment="1" applyProtection="1">
      <alignment wrapText="1"/>
      <protection locked="0"/>
    </xf>
    <xf numFmtId="179" fontId="4" fillId="0" borderId="10" xfId="63" applyNumberFormat="1" applyFont="1" applyBorder="1" applyProtection="1">
      <alignment/>
      <protection locked="0"/>
    </xf>
    <xf numFmtId="177" fontId="4" fillId="0" borderId="10" xfId="63" applyNumberFormat="1" applyFont="1" applyBorder="1" applyProtection="1">
      <alignment/>
      <protection locked="0"/>
    </xf>
    <xf numFmtId="0" fontId="0" fillId="0" borderId="0" xfId="0" applyNumberFormat="1" applyAlignment="1" applyProtection="1">
      <alignment vertical="center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49" fontId="4" fillId="33" borderId="0" xfId="63" applyNumberFormat="1" applyFont="1" applyFill="1" applyAlignment="1" applyProtection="1">
      <alignment vertical="center"/>
      <protection hidden="1"/>
    </xf>
    <xf numFmtId="49" fontId="4" fillId="33" borderId="13" xfId="63" applyNumberFormat="1" applyFont="1" applyFill="1" applyBorder="1" applyAlignment="1" applyProtection="1">
      <alignment horizontal="right" vertical="center"/>
      <protection hidden="1"/>
    </xf>
    <xf numFmtId="49" fontId="4" fillId="33" borderId="14" xfId="63" applyNumberFormat="1" applyFont="1" applyFill="1" applyBorder="1" applyAlignment="1" applyProtection="1">
      <alignment vertical="center"/>
      <protection hidden="1"/>
    </xf>
    <xf numFmtId="0" fontId="2" fillId="33" borderId="0" xfId="63" applyFill="1" applyAlignment="1">
      <alignment vertical="center"/>
      <protection/>
    </xf>
    <xf numFmtId="0" fontId="2" fillId="33" borderId="14" xfId="63" applyFill="1" applyBorder="1" applyAlignment="1">
      <alignment vertical="center"/>
      <protection/>
    </xf>
    <xf numFmtId="49" fontId="4" fillId="33" borderId="0" xfId="63" applyNumberFormat="1" applyFont="1" applyFill="1" applyAlignment="1" applyProtection="1">
      <alignment horizontal="center" vertical="center"/>
      <protection hidden="1"/>
    </xf>
    <xf numFmtId="0" fontId="8" fillId="33" borderId="0" xfId="63" applyFont="1" applyFill="1" applyBorder="1" applyAlignment="1" applyProtection="1">
      <alignment horizontal="left" vertical="center" wrapText="1"/>
      <protection/>
    </xf>
    <xf numFmtId="0" fontId="8" fillId="33" borderId="14" xfId="63" applyFont="1" applyFill="1" applyBorder="1" applyAlignment="1" applyProtection="1">
      <alignment horizontal="left" vertical="center" wrapText="1"/>
      <protection/>
    </xf>
    <xf numFmtId="49" fontId="4" fillId="33" borderId="15" xfId="63" applyNumberFormat="1" applyFont="1" applyFill="1" applyBorder="1" applyAlignment="1" applyProtection="1">
      <alignment horizontal="right" vertical="center"/>
      <protection hidden="1"/>
    </xf>
    <xf numFmtId="49" fontId="4" fillId="33" borderId="15" xfId="63" applyNumberFormat="1" applyFont="1" applyFill="1" applyBorder="1" applyAlignment="1" applyProtection="1">
      <alignment horizontal="right" vertical="center"/>
      <protection hidden="1" locked="0"/>
    </xf>
    <xf numFmtId="49" fontId="4" fillId="33" borderId="16" xfId="63" applyNumberFormat="1" applyFont="1" applyFill="1" applyBorder="1" applyAlignment="1" applyProtection="1">
      <alignment vertical="center"/>
      <protection hidden="1"/>
    </xf>
    <xf numFmtId="0" fontId="2" fillId="33" borderId="15" xfId="63" applyFill="1" applyBorder="1" applyAlignment="1">
      <alignment horizontal="right" vertical="center"/>
      <protection/>
    </xf>
    <xf numFmtId="0" fontId="8" fillId="0" borderId="10" xfId="63" applyFont="1" applyBorder="1" applyAlignment="1" applyProtection="1">
      <alignment wrapText="1"/>
      <protection locked="0"/>
    </xf>
    <xf numFmtId="49" fontId="4" fillId="0" borderId="11" xfId="63" applyNumberFormat="1" applyFont="1" applyBorder="1" applyAlignment="1" applyProtection="1">
      <alignment horizontal="right"/>
      <protection locked="0"/>
    </xf>
    <xf numFmtId="49" fontId="4" fillId="0" borderId="12" xfId="63" applyNumberFormat="1" applyFont="1" applyBorder="1" applyAlignment="1" applyProtection="1">
      <alignment horizontal="left"/>
      <protection locked="0"/>
    </xf>
    <xf numFmtId="0" fontId="4" fillId="0" borderId="10" xfId="63" applyFont="1" applyBorder="1" applyProtection="1">
      <alignment/>
      <protection locked="0"/>
    </xf>
    <xf numFmtId="49" fontId="4" fillId="0" borderId="11" xfId="63" applyNumberFormat="1" applyFont="1" applyBorder="1" applyAlignment="1" applyProtection="1" quotePrefix="1">
      <alignment horizontal="right"/>
      <protection locked="0"/>
    </xf>
    <xf numFmtId="176" fontId="4" fillId="0" borderId="12" xfId="63" applyNumberFormat="1" applyFont="1" applyBorder="1" applyAlignment="1" applyProtection="1" quotePrefix="1">
      <alignment horizontal="left"/>
      <protection locked="0"/>
    </xf>
    <xf numFmtId="49" fontId="4" fillId="0" borderId="12" xfId="63" applyNumberFormat="1" applyFont="1" applyBorder="1" applyAlignment="1" applyProtection="1" quotePrefix="1">
      <alignment horizontal="left"/>
      <protection locked="0"/>
    </xf>
    <xf numFmtId="49" fontId="16" fillId="0" borderId="10" xfId="0" applyNumberFormat="1" applyFont="1" applyFill="1" applyBorder="1" applyAlignment="1" applyProtection="1">
      <alignment horizontal="left"/>
      <protection/>
    </xf>
    <xf numFmtId="180" fontId="16" fillId="0" borderId="11" xfId="0" applyNumberFormat="1" applyFont="1" applyFill="1" applyBorder="1" applyAlignment="1" applyProtection="1">
      <alignment horizontal="right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left"/>
      <protection/>
    </xf>
    <xf numFmtId="182" fontId="16" fillId="0" borderId="11" xfId="0" applyNumberFormat="1" applyFont="1" applyBorder="1" applyAlignment="1" applyProtection="1">
      <alignment horizontal="right"/>
      <protection/>
    </xf>
    <xf numFmtId="0" fontId="16" fillId="0" borderId="10" xfId="0" applyNumberFormat="1" applyFont="1" applyBorder="1" applyAlignment="1" applyProtection="1">
      <alignment horizontal="center"/>
      <protection/>
    </xf>
    <xf numFmtId="0" fontId="4" fillId="0" borderId="10" xfId="63" applyFont="1" applyBorder="1" applyAlignment="1" applyProtection="1">
      <alignment/>
      <protection locked="0"/>
    </xf>
    <xf numFmtId="181" fontId="16" fillId="0" borderId="11" xfId="0" applyNumberFormat="1" applyFont="1" applyBorder="1" applyAlignment="1" applyProtection="1">
      <alignment horizontal="right"/>
      <protection/>
    </xf>
    <xf numFmtId="49" fontId="16" fillId="0" borderId="10" xfId="0" applyNumberFormat="1" applyFont="1" applyBorder="1" applyAlignment="1" applyProtection="1">
      <alignment horizontal="left"/>
      <protection locked="0"/>
    </xf>
    <xf numFmtId="182" fontId="16" fillId="0" borderId="11" xfId="0" applyNumberFormat="1" applyFont="1" applyBorder="1" applyAlignment="1" applyProtection="1">
      <alignment horizontal="right"/>
      <protection locked="0"/>
    </xf>
    <xf numFmtId="0" fontId="16" fillId="0" borderId="10" xfId="0" applyNumberFormat="1" applyFont="1" applyBorder="1" applyAlignment="1" applyProtection="1">
      <alignment horizontal="center"/>
      <protection locked="0"/>
    </xf>
    <xf numFmtId="181" fontId="16" fillId="0" borderId="11" xfId="0" applyNumberFormat="1" applyFont="1" applyBorder="1" applyAlignment="1" applyProtection="1">
      <alignment horizontal="right"/>
      <protection locked="0"/>
    </xf>
    <xf numFmtId="182" fontId="4" fillId="0" borderId="11" xfId="63" applyNumberFormat="1" applyFont="1" applyBorder="1" applyAlignment="1" applyProtection="1" quotePrefix="1">
      <alignment horizontal="right"/>
      <protection locked="0"/>
    </xf>
    <xf numFmtId="182" fontId="4" fillId="0" borderId="11" xfId="63" applyNumberFormat="1" applyFont="1" applyBorder="1" applyAlignment="1" applyProtection="1">
      <alignment horizontal="right"/>
      <protection locked="0"/>
    </xf>
    <xf numFmtId="49" fontId="4" fillId="33" borderId="15" xfId="63" applyNumberFormat="1" applyFont="1" applyFill="1" applyBorder="1" applyAlignment="1" applyProtection="1">
      <alignment horizontal="right" vertical="center"/>
      <protection hidden="1" locked="0"/>
    </xf>
    <xf numFmtId="0" fontId="2" fillId="33" borderId="15" xfId="63" applyFill="1" applyBorder="1" applyAlignment="1">
      <alignment horizontal="right" vertical="center"/>
      <protection/>
    </xf>
    <xf numFmtId="49" fontId="4" fillId="33" borderId="14" xfId="63" applyNumberFormat="1" applyFont="1" applyFill="1" applyBorder="1" applyAlignment="1" applyProtection="1">
      <alignment vertical="center"/>
      <protection hidden="1"/>
    </xf>
    <xf numFmtId="49" fontId="4" fillId="33" borderId="16" xfId="63" applyNumberFormat="1" applyFont="1" applyFill="1" applyBorder="1" applyAlignment="1" applyProtection="1">
      <alignment vertical="center"/>
      <protection hidden="1"/>
    </xf>
    <xf numFmtId="49" fontId="4" fillId="33" borderId="0" xfId="63" applyNumberFormat="1" applyFont="1" applyFill="1" applyAlignment="1" applyProtection="1">
      <alignment vertical="center"/>
      <protection hidden="1"/>
    </xf>
    <xf numFmtId="0" fontId="2" fillId="33" borderId="0" xfId="63" applyFill="1" applyAlignment="1">
      <alignment vertical="center"/>
      <protection/>
    </xf>
    <xf numFmtId="0" fontId="12" fillId="0" borderId="0" xfId="63" applyFont="1" applyAlignment="1">
      <alignment/>
      <protection/>
    </xf>
    <xf numFmtId="0" fontId="12" fillId="0" borderId="0" xfId="63" applyNumberFormat="1" applyFont="1" applyAlignment="1" applyProtection="1">
      <alignment/>
      <protection/>
    </xf>
    <xf numFmtId="0" fontId="97" fillId="0" borderId="0" xfId="0" applyFont="1" applyAlignment="1">
      <alignment horizontal="left" vertical="center"/>
    </xf>
    <xf numFmtId="49" fontId="4" fillId="7" borderId="0" xfId="63" applyNumberFormat="1" applyFont="1" applyFill="1" applyAlignment="1" applyProtection="1">
      <alignment horizontal="center" vertical="center"/>
      <protection hidden="1"/>
    </xf>
    <xf numFmtId="49" fontId="4" fillId="7" borderId="0" xfId="63" applyNumberFormat="1" applyFont="1" applyFill="1" applyAlignment="1" applyProtection="1">
      <alignment vertical="center"/>
      <protection hidden="1"/>
    </xf>
    <xf numFmtId="0" fontId="8" fillId="7" borderId="0" xfId="63" applyFont="1" applyFill="1" applyBorder="1" applyAlignment="1" applyProtection="1">
      <alignment horizontal="left" vertical="center" wrapText="1"/>
      <protection/>
    </xf>
    <xf numFmtId="0" fontId="8" fillId="7" borderId="14" xfId="63" applyFont="1" applyFill="1" applyBorder="1" applyAlignment="1" applyProtection="1">
      <alignment horizontal="left" vertical="center" wrapText="1"/>
      <protection/>
    </xf>
    <xf numFmtId="178" fontId="8" fillId="7" borderId="13" xfId="63" applyNumberFormat="1" applyFont="1" applyFill="1" applyBorder="1" applyAlignment="1" applyProtection="1">
      <alignment horizontal="right" vertical="top" wrapText="1"/>
      <protection locked="0"/>
    </xf>
    <xf numFmtId="49" fontId="4" fillId="7" borderId="13" xfId="63" applyNumberFormat="1" applyFont="1" applyFill="1" applyBorder="1" applyAlignment="1" applyProtection="1">
      <alignment horizontal="right" vertical="center"/>
      <protection hidden="1"/>
    </xf>
    <xf numFmtId="0" fontId="2" fillId="7" borderId="0" xfId="63" applyFill="1" applyAlignment="1">
      <alignment vertical="center"/>
      <protection/>
    </xf>
    <xf numFmtId="0" fontId="98" fillId="33" borderId="0" xfId="0" applyFont="1" applyFill="1" applyAlignment="1">
      <alignment vertical="center"/>
    </xf>
    <xf numFmtId="0" fontId="99" fillId="33" borderId="0" xfId="63" applyFont="1" applyFill="1" applyAlignment="1">
      <alignment vertical="center"/>
      <protection/>
    </xf>
    <xf numFmtId="0" fontId="100" fillId="33" borderId="0" xfId="0" applyFont="1" applyFill="1" applyAlignment="1">
      <alignment vertical="center"/>
    </xf>
    <xf numFmtId="0" fontId="101" fillId="33" borderId="0" xfId="0" applyFont="1" applyFill="1" applyAlignment="1">
      <alignment vertical="center"/>
    </xf>
    <xf numFmtId="49" fontId="102" fillId="33" borderId="0" xfId="63" applyNumberFormat="1" applyFont="1" applyFill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2" fillId="0" borderId="0" xfId="63" applyBorder="1">
      <alignment/>
      <protection/>
    </xf>
    <xf numFmtId="0" fontId="11" fillId="0" borderId="0" xfId="63" applyFont="1" applyBorder="1">
      <alignment/>
      <protection/>
    </xf>
    <xf numFmtId="0" fontId="8" fillId="0" borderId="17" xfId="63" applyFont="1" applyBorder="1" applyAlignment="1" applyProtection="1">
      <alignment wrapText="1"/>
      <protection locked="0"/>
    </xf>
    <xf numFmtId="49" fontId="4" fillId="0" borderId="17" xfId="63" applyNumberFormat="1" applyFont="1" applyBorder="1" applyAlignment="1" applyProtection="1" quotePrefix="1">
      <alignment horizontal="right"/>
      <protection locked="0"/>
    </xf>
    <xf numFmtId="49" fontId="4" fillId="0" borderId="17" xfId="63" applyNumberFormat="1" applyFont="1" applyBorder="1" applyAlignment="1" applyProtection="1">
      <alignment horizontal="left"/>
      <protection locked="0"/>
    </xf>
    <xf numFmtId="0" fontId="4" fillId="0" borderId="17" xfId="63" applyFont="1" applyBorder="1" applyProtection="1">
      <alignment/>
      <protection locked="0"/>
    </xf>
    <xf numFmtId="3" fontId="4" fillId="0" borderId="17" xfId="63" applyNumberFormat="1" applyFont="1" applyBorder="1" applyProtection="1">
      <alignment/>
      <protection locked="0"/>
    </xf>
    <xf numFmtId="179" fontId="4" fillId="0" borderId="17" xfId="63" applyNumberFormat="1" applyFont="1" applyBorder="1" applyProtection="1">
      <alignment/>
      <protection/>
    </xf>
    <xf numFmtId="0" fontId="4" fillId="0" borderId="17" xfId="63" applyFont="1" applyBorder="1" applyAlignment="1" applyProtection="1">
      <alignment wrapText="1"/>
      <protection locked="0"/>
    </xf>
    <xf numFmtId="177" fontId="4" fillId="0" borderId="17" xfId="63" applyNumberFormat="1" applyFont="1" applyBorder="1" applyProtection="1">
      <alignment/>
      <protection locked="0"/>
    </xf>
    <xf numFmtId="179" fontId="4" fillId="0" borderId="17" xfId="63" applyNumberFormat="1" applyFont="1" applyBorder="1">
      <alignment/>
      <protection/>
    </xf>
    <xf numFmtId="0" fontId="8" fillId="0" borderId="13" xfId="63" applyFont="1" applyBorder="1" applyAlignment="1" applyProtection="1">
      <alignment wrapText="1"/>
      <protection locked="0"/>
    </xf>
    <xf numFmtId="49" fontId="4" fillId="0" borderId="13" xfId="63" applyNumberFormat="1" applyFont="1" applyBorder="1" applyAlignment="1" applyProtection="1" quotePrefix="1">
      <alignment horizontal="right"/>
      <protection locked="0"/>
    </xf>
    <xf numFmtId="49" fontId="4" fillId="0" borderId="13" xfId="63" applyNumberFormat="1" applyFont="1" applyBorder="1" applyAlignment="1" applyProtection="1">
      <alignment horizontal="left"/>
      <protection locked="0"/>
    </xf>
    <xf numFmtId="0" fontId="4" fillId="0" borderId="13" xfId="63" applyFont="1" applyBorder="1" applyProtection="1">
      <alignment/>
      <protection locked="0"/>
    </xf>
    <xf numFmtId="3" fontId="4" fillId="0" borderId="13" xfId="63" applyNumberFormat="1" applyFont="1" applyBorder="1" applyProtection="1">
      <alignment/>
      <protection locked="0"/>
    </xf>
    <xf numFmtId="179" fontId="4" fillId="0" borderId="13" xfId="63" applyNumberFormat="1" applyFont="1" applyBorder="1" applyProtection="1">
      <alignment/>
      <protection/>
    </xf>
    <xf numFmtId="0" fontId="4" fillId="0" borderId="13" xfId="63" applyFont="1" applyBorder="1" applyAlignment="1" applyProtection="1">
      <alignment wrapText="1"/>
      <protection locked="0"/>
    </xf>
    <xf numFmtId="177" fontId="4" fillId="0" borderId="13" xfId="63" applyNumberFormat="1" applyFont="1" applyBorder="1" applyProtection="1">
      <alignment/>
      <protection locked="0"/>
    </xf>
    <xf numFmtId="179" fontId="4" fillId="0" borderId="13" xfId="63" applyNumberFormat="1" applyFont="1" applyBorder="1">
      <alignment/>
      <protection/>
    </xf>
    <xf numFmtId="49" fontId="4" fillId="0" borderId="17" xfId="63" applyNumberFormat="1" applyFont="1" applyBorder="1" applyAlignment="1" applyProtection="1">
      <alignment horizontal="right"/>
      <protection locked="0"/>
    </xf>
    <xf numFmtId="0" fontId="4" fillId="0" borderId="18" xfId="63" applyFont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/>
      <protection/>
    </xf>
    <xf numFmtId="0" fontId="16" fillId="0" borderId="18" xfId="0" applyNumberFormat="1" applyFont="1" applyBorder="1" applyAlignment="1" applyProtection="1">
      <alignment horizontal="center"/>
      <protection/>
    </xf>
    <xf numFmtId="0" fontId="4" fillId="0" borderId="18" xfId="63" applyFont="1" applyBorder="1" applyAlignment="1" applyProtection="1">
      <alignment/>
      <protection locked="0"/>
    </xf>
    <xf numFmtId="0" fontId="4" fillId="0" borderId="16" xfId="63" applyFont="1" applyBorder="1" applyAlignment="1" applyProtection="1">
      <alignment horizontal="center" vertical="center"/>
      <protection/>
    </xf>
    <xf numFmtId="0" fontId="4" fillId="0" borderId="16" xfId="63" applyFont="1" applyBorder="1" applyProtection="1">
      <alignment/>
      <protection locked="0"/>
    </xf>
    <xf numFmtId="0" fontId="4" fillId="0" borderId="16" xfId="63" applyFont="1" applyBorder="1" applyAlignment="1" applyProtection="1">
      <alignment wrapText="1"/>
      <protection locked="0"/>
    </xf>
    <xf numFmtId="3" fontId="4" fillId="0" borderId="19" xfId="63" applyNumberFormat="1" applyFont="1" applyBorder="1" applyProtection="1">
      <alignment/>
      <protection locked="0"/>
    </xf>
    <xf numFmtId="179" fontId="4" fillId="0" borderId="19" xfId="63" applyNumberFormat="1" applyFont="1" applyBorder="1" applyProtection="1">
      <alignment/>
      <protection/>
    </xf>
    <xf numFmtId="3" fontId="4" fillId="7" borderId="20" xfId="63" applyNumberFormat="1" applyFont="1" applyFill="1" applyBorder="1" applyAlignment="1" applyProtection="1">
      <alignment horizontal="center" vertical="center"/>
      <protection/>
    </xf>
    <xf numFmtId="179" fontId="4" fillId="7" borderId="21" xfId="63" applyNumberFormat="1" applyFont="1" applyFill="1" applyBorder="1" applyAlignment="1" applyProtection="1">
      <alignment horizontal="center" vertical="center"/>
      <protection/>
    </xf>
    <xf numFmtId="3" fontId="4" fillId="7" borderId="22" xfId="63" applyNumberFormat="1" applyFont="1" applyFill="1" applyBorder="1" applyProtection="1">
      <alignment/>
      <protection locked="0"/>
    </xf>
    <xf numFmtId="179" fontId="4" fillId="7" borderId="23" xfId="63" applyNumberFormat="1" applyFont="1" applyFill="1" applyBorder="1" applyProtection="1">
      <alignment/>
      <protection/>
    </xf>
    <xf numFmtId="3" fontId="103" fillId="7" borderId="22" xfId="63" applyNumberFormat="1" applyFont="1" applyFill="1" applyBorder="1" applyProtection="1">
      <alignment/>
      <protection locked="0"/>
    </xf>
    <xf numFmtId="179" fontId="103" fillId="7" borderId="23" xfId="63" applyNumberFormat="1" applyFont="1" applyFill="1" applyBorder="1" applyProtection="1">
      <alignment/>
      <protection/>
    </xf>
    <xf numFmtId="3" fontId="103" fillId="7" borderId="24" xfId="63" applyNumberFormat="1" applyFont="1" applyFill="1" applyBorder="1" applyProtection="1">
      <alignment/>
      <protection locked="0"/>
    </xf>
    <xf numFmtId="179" fontId="103" fillId="7" borderId="25" xfId="63" applyNumberFormat="1" applyFont="1" applyFill="1" applyBorder="1" applyProtection="1">
      <alignment/>
      <protection/>
    </xf>
    <xf numFmtId="0" fontId="4" fillId="0" borderId="17" xfId="63" applyFont="1" applyBorder="1" applyAlignment="1" applyProtection="1">
      <alignment/>
      <protection locked="0"/>
    </xf>
    <xf numFmtId="0" fontId="4" fillId="0" borderId="13" xfId="63" applyFont="1" applyBorder="1" applyAlignment="1" applyProtection="1">
      <alignment/>
      <protection locked="0"/>
    </xf>
    <xf numFmtId="3" fontId="4" fillId="0" borderId="20" xfId="63" applyNumberFormat="1" applyFont="1" applyBorder="1" applyAlignment="1" applyProtection="1">
      <alignment horizontal="center" vertical="center"/>
      <protection/>
    </xf>
    <xf numFmtId="179" fontId="4" fillId="0" borderId="21" xfId="63" applyNumberFormat="1" applyFont="1" applyBorder="1" applyAlignment="1" applyProtection="1">
      <alignment horizontal="center" vertical="center"/>
      <protection/>
    </xf>
    <xf numFmtId="49" fontId="4" fillId="0" borderId="12" xfId="63" applyNumberFormat="1" applyFont="1" applyFill="1" applyBorder="1" applyAlignment="1" applyProtection="1">
      <alignment horizontal="left"/>
      <protection locked="0"/>
    </xf>
    <xf numFmtId="182" fontId="16" fillId="0" borderId="11" xfId="0" applyNumberFormat="1" applyFont="1" applyFill="1" applyBorder="1" applyAlignment="1" applyProtection="1">
      <alignment horizontal="right"/>
      <protection/>
    </xf>
    <xf numFmtId="3" fontId="104" fillId="7" borderId="22" xfId="63" applyNumberFormat="1" applyFont="1" applyFill="1" applyBorder="1" applyProtection="1">
      <alignment/>
      <protection locked="0"/>
    </xf>
    <xf numFmtId="179" fontId="104" fillId="7" borderId="23" xfId="63" applyNumberFormat="1" applyFont="1" applyFill="1" applyBorder="1" applyProtection="1">
      <alignment/>
      <protection/>
    </xf>
    <xf numFmtId="0" fontId="4" fillId="0" borderId="10" xfId="63" applyFont="1" applyFill="1" applyBorder="1" applyAlignment="1" applyProtection="1">
      <alignment wrapText="1"/>
      <protection locked="0"/>
    </xf>
    <xf numFmtId="181" fontId="16" fillId="0" borderId="11" xfId="0" applyNumberFormat="1" applyFont="1" applyFill="1" applyBorder="1" applyAlignment="1" applyProtection="1">
      <alignment horizontal="right"/>
      <protection/>
    </xf>
    <xf numFmtId="49" fontId="4" fillId="0" borderId="11" xfId="63" applyNumberFormat="1" applyFont="1" applyFill="1" applyBorder="1" applyAlignment="1" applyProtection="1" quotePrefix="1">
      <alignment horizontal="right"/>
      <protection locked="0"/>
    </xf>
    <xf numFmtId="0" fontId="4" fillId="0" borderId="18" xfId="63" applyFont="1" applyFill="1" applyBorder="1" applyAlignment="1" applyProtection="1">
      <alignment/>
      <protection locked="0"/>
    </xf>
    <xf numFmtId="0" fontId="8" fillId="0" borderId="10" xfId="63" applyFont="1" applyFill="1" applyBorder="1" applyAlignment="1" applyProtection="1">
      <alignment wrapText="1"/>
      <protection locked="0"/>
    </xf>
    <xf numFmtId="49" fontId="4" fillId="0" borderId="12" xfId="63" applyNumberFormat="1" applyFont="1" applyFill="1" applyBorder="1" applyAlignment="1" applyProtection="1" quotePrefix="1">
      <alignment horizontal="left"/>
      <protection locked="0"/>
    </xf>
    <xf numFmtId="0" fontId="4" fillId="0" borderId="18" xfId="63" applyFont="1" applyFill="1" applyBorder="1" applyProtection="1">
      <alignment/>
      <protection locked="0"/>
    </xf>
    <xf numFmtId="49" fontId="4" fillId="0" borderId="11" xfId="63" applyNumberFormat="1" applyFont="1" applyFill="1" applyBorder="1" applyAlignment="1" applyProtection="1">
      <alignment horizontal="right"/>
      <protection locked="0"/>
    </xf>
    <xf numFmtId="176" fontId="4" fillId="0" borderId="12" xfId="63" applyNumberFormat="1" applyFont="1" applyFill="1" applyBorder="1" applyAlignment="1" applyProtection="1" quotePrefix="1">
      <alignment horizontal="left"/>
      <protection locked="0"/>
    </xf>
    <xf numFmtId="3" fontId="104" fillId="7" borderId="24" xfId="63" applyNumberFormat="1" applyFont="1" applyFill="1" applyBorder="1" applyProtection="1">
      <alignment/>
      <protection locked="0"/>
    </xf>
    <xf numFmtId="179" fontId="104" fillId="7" borderId="25" xfId="63" applyNumberFormat="1" applyFont="1" applyFill="1" applyBorder="1" applyProtection="1">
      <alignment/>
      <protection/>
    </xf>
    <xf numFmtId="3" fontId="4" fillId="0" borderId="19" xfId="63" applyNumberFormat="1" applyFont="1" applyFill="1" applyBorder="1" applyProtection="1">
      <alignment/>
      <protection locked="0"/>
    </xf>
    <xf numFmtId="179" fontId="4" fillId="0" borderId="19" xfId="63" applyNumberFormat="1" applyFont="1" applyFill="1" applyBorder="1" applyProtection="1">
      <alignment/>
      <protection/>
    </xf>
    <xf numFmtId="0" fontId="18" fillId="0" borderId="10" xfId="63" applyFont="1" applyBorder="1" applyAlignment="1" applyProtection="1">
      <alignment wrapText="1"/>
      <protection locked="0"/>
    </xf>
    <xf numFmtId="179" fontId="18" fillId="0" borderId="10" xfId="63" applyNumberFormat="1" applyFont="1" applyBorder="1" applyProtection="1">
      <alignment/>
      <protection/>
    </xf>
    <xf numFmtId="0" fontId="105" fillId="0" borderId="0" xfId="0" applyFont="1" applyAlignment="1">
      <alignment vertical="center"/>
    </xf>
    <xf numFmtId="0" fontId="105" fillId="33" borderId="0" xfId="0" applyFont="1" applyFill="1" applyAlignment="1">
      <alignment vertical="center"/>
    </xf>
    <xf numFmtId="0" fontId="4" fillId="0" borderId="26" xfId="63" applyFont="1" applyBorder="1" applyAlignment="1" applyProtection="1">
      <alignment/>
      <protection locked="0"/>
    </xf>
    <xf numFmtId="3" fontId="4" fillId="0" borderId="26" xfId="63" applyNumberFormat="1" applyFont="1" applyBorder="1" applyProtection="1">
      <alignment/>
      <protection locked="0"/>
    </xf>
    <xf numFmtId="179" fontId="4" fillId="0" borderId="26" xfId="63" applyNumberFormat="1" applyFont="1" applyBorder="1" applyProtection="1">
      <alignment/>
      <protection/>
    </xf>
    <xf numFmtId="0" fontId="4" fillId="0" borderId="26" xfId="63" applyFont="1" applyBorder="1" applyAlignment="1" applyProtection="1">
      <alignment wrapText="1"/>
      <protection locked="0"/>
    </xf>
    <xf numFmtId="0" fontId="4" fillId="0" borderId="27" xfId="63" applyFont="1" applyBorder="1" applyAlignment="1" applyProtection="1">
      <alignment/>
      <protection locked="0"/>
    </xf>
    <xf numFmtId="0" fontId="4" fillId="0" borderId="28" xfId="63" applyFont="1" applyBorder="1" applyAlignment="1" applyProtection="1">
      <alignment wrapText="1"/>
      <protection locked="0"/>
    </xf>
    <xf numFmtId="3" fontId="4" fillId="0" borderId="10" xfId="63" applyNumberFormat="1" applyFont="1" applyFill="1" applyBorder="1" applyProtection="1">
      <alignment/>
      <protection locked="0"/>
    </xf>
    <xf numFmtId="179" fontId="4" fillId="0" borderId="29" xfId="63" applyNumberFormat="1" applyFont="1" applyFill="1" applyBorder="1" applyProtection="1">
      <alignment/>
      <protection/>
    </xf>
    <xf numFmtId="0" fontId="4" fillId="0" borderId="16" xfId="63" applyFont="1" applyBorder="1" applyAlignment="1" applyProtection="1" quotePrefix="1">
      <alignment wrapText="1"/>
      <protection locked="0"/>
    </xf>
    <xf numFmtId="3" fontId="4" fillId="0" borderId="30" xfId="63" applyNumberFormat="1" applyFont="1" applyBorder="1" applyProtection="1" quotePrefix="1">
      <alignment/>
      <protection locked="0"/>
    </xf>
    <xf numFmtId="179" fontId="4" fillId="34" borderId="31" xfId="63" applyNumberFormat="1" applyFont="1" applyFill="1" applyBorder="1" applyProtection="1">
      <alignment/>
      <protection/>
    </xf>
    <xf numFmtId="0" fontId="98" fillId="0" borderId="0" xfId="0" applyFont="1" applyAlignment="1">
      <alignment vertical="center"/>
    </xf>
    <xf numFmtId="49" fontId="9" fillId="0" borderId="0" xfId="63" applyNumberFormat="1" applyFont="1" applyFill="1" applyAlignment="1" applyProtection="1">
      <alignment vertical="center"/>
      <protection hidden="1"/>
    </xf>
    <xf numFmtId="0" fontId="98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179" fontId="4" fillId="0" borderId="26" xfId="63" applyNumberFormat="1" applyFont="1" applyFill="1" applyBorder="1" applyProtection="1">
      <alignment/>
      <protection/>
    </xf>
    <xf numFmtId="179" fontId="4" fillId="0" borderId="19" xfId="63" applyNumberFormat="1" applyFont="1" applyBorder="1">
      <alignment/>
      <protection/>
    </xf>
    <xf numFmtId="179" fontId="4" fillId="0" borderId="10" xfId="63" applyNumberFormat="1" applyFont="1" applyFill="1" applyBorder="1" applyProtection="1">
      <alignment/>
      <protection/>
    </xf>
    <xf numFmtId="0" fontId="107" fillId="0" borderId="0" xfId="0" applyFont="1" applyAlignment="1">
      <alignment vertical="center"/>
    </xf>
    <xf numFmtId="177" fontId="4" fillId="0" borderId="26" xfId="63" applyNumberFormat="1" applyFont="1" applyBorder="1" applyProtection="1">
      <alignment/>
      <protection locked="0"/>
    </xf>
    <xf numFmtId="0" fontId="4" fillId="0" borderId="18" xfId="63" applyFont="1" applyBorder="1" applyAlignment="1" applyProtection="1">
      <alignment wrapText="1"/>
      <protection locked="0"/>
    </xf>
    <xf numFmtId="177" fontId="4" fillId="7" borderId="20" xfId="63" applyNumberFormat="1" applyFont="1" applyFill="1" applyBorder="1" applyProtection="1">
      <alignment/>
      <protection locked="0"/>
    </xf>
    <xf numFmtId="179" fontId="4" fillId="7" borderId="21" xfId="63" applyNumberFormat="1" applyFont="1" applyFill="1" applyBorder="1" applyProtection="1">
      <alignment/>
      <protection/>
    </xf>
    <xf numFmtId="177" fontId="4" fillId="7" borderId="22" xfId="63" applyNumberFormat="1" applyFont="1" applyFill="1" applyBorder="1" applyProtection="1">
      <alignment/>
      <protection locked="0"/>
    </xf>
    <xf numFmtId="0" fontId="4" fillId="0" borderId="18" xfId="63" applyFont="1" applyBorder="1" applyProtection="1">
      <alignment/>
      <protection locked="0"/>
    </xf>
    <xf numFmtId="179" fontId="4" fillId="7" borderId="23" xfId="63" applyNumberFormat="1" applyFont="1" applyFill="1" applyBorder="1">
      <alignment/>
      <protection/>
    </xf>
    <xf numFmtId="179" fontId="11" fillId="0" borderId="0" xfId="63" applyNumberFormat="1" applyFont="1">
      <alignment/>
      <protection/>
    </xf>
    <xf numFmtId="182" fontId="4" fillId="0" borderId="32" xfId="63" applyNumberFormat="1" applyFont="1" applyBorder="1" applyAlignment="1" applyProtection="1" quotePrefix="1">
      <alignment horizontal="right"/>
      <protection locked="0"/>
    </xf>
    <xf numFmtId="49" fontId="4" fillId="0" borderId="33" xfId="63" applyNumberFormat="1" applyFont="1" applyBorder="1" applyAlignment="1" applyProtection="1">
      <alignment horizontal="left"/>
      <protection locked="0"/>
    </xf>
    <xf numFmtId="0" fontId="4" fillId="0" borderId="27" xfId="63" applyFont="1" applyBorder="1" applyAlignment="1" applyProtection="1">
      <alignment wrapText="1"/>
      <protection locked="0"/>
    </xf>
    <xf numFmtId="179" fontId="4" fillId="7" borderId="25" xfId="63" applyNumberFormat="1" applyFont="1" applyFill="1" applyBorder="1">
      <alignment/>
      <protection/>
    </xf>
    <xf numFmtId="179" fontId="4" fillId="0" borderId="19" xfId="63" applyNumberFormat="1" applyFont="1" applyFill="1" applyBorder="1">
      <alignment/>
      <protection/>
    </xf>
    <xf numFmtId="0" fontId="4" fillId="0" borderId="19" xfId="63" applyFont="1" applyFill="1" applyBorder="1" applyAlignment="1" applyProtection="1">
      <alignment wrapText="1"/>
      <protection locked="0"/>
    </xf>
    <xf numFmtId="49" fontId="4" fillId="0" borderId="34" xfId="63" applyNumberFormat="1" applyFont="1" applyFill="1" applyBorder="1" applyAlignment="1" applyProtection="1" quotePrefix="1">
      <alignment horizontal="right"/>
      <protection locked="0"/>
    </xf>
    <xf numFmtId="49" fontId="4" fillId="0" borderId="35" xfId="63" applyNumberFormat="1" applyFont="1" applyFill="1" applyBorder="1" applyAlignment="1" applyProtection="1">
      <alignment horizontal="left"/>
      <protection locked="0"/>
    </xf>
    <xf numFmtId="0" fontId="4" fillId="0" borderId="30" xfId="63" applyFont="1" applyFill="1" applyBorder="1" applyAlignment="1" applyProtection="1">
      <alignment/>
      <protection locked="0"/>
    </xf>
    <xf numFmtId="179" fontId="4" fillId="0" borderId="36" xfId="63" applyNumberFormat="1" applyFont="1" applyFill="1" applyBorder="1" applyProtection="1">
      <alignment/>
      <protection/>
    </xf>
    <xf numFmtId="0" fontId="4" fillId="0" borderId="0" xfId="63" applyFont="1" applyBorder="1" applyAlignment="1" applyProtection="1">
      <alignment wrapText="1"/>
      <protection locked="0"/>
    </xf>
    <xf numFmtId="177" fontId="4" fillId="0" borderId="36" xfId="63" applyNumberFormat="1" applyFont="1" applyBorder="1" applyProtection="1">
      <alignment/>
      <protection locked="0"/>
    </xf>
    <xf numFmtId="179" fontId="4" fillId="0" borderId="36" xfId="63" applyNumberFormat="1" applyFont="1" applyBorder="1" applyProtection="1">
      <alignment/>
      <protection/>
    </xf>
    <xf numFmtId="3" fontId="4" fillId="0" borderId="30" xfId="63" applyNumberFormat="1" applyFont="1" applyFill="1" applyBorder="1" applyProtection="1">
      <alignment/>
      <protection locked="0"/>
    </xf>
    <xf numFmtId="179" fontId="4" fillId="0" borderId="37" xfId="63" applyNumberFormat="1" applyFont="1" applyBorder="1">
      <alignment/>
      <protection/>
    </xf>
    <xf numFmtId="0" fontId="4" fillId="0" borderId="23" xfId="63" applyFont="1" applyBorder="1" applyAlignment="1" applyProtection="1">
      <alignment wrapText="1"/>
      <protection locked="0"/>
    </xf>
    <xf numFmtId="0" fontId="9" fillId="0" borderId="0" xfId="63" applyNumberFormat="1" applyFont="1" applyFill="1" applyAlignment="1" applyProtection="1">
      <alignment vertical="center"/>
      <protection/>
    </xf>
    <xf numFmtId="177" fontId="104" fillId="7" borderId="20" xfId="63" applyNumberFormat="1" applyFont="1" applyFill="1" applyBorder="1" applyProtection="1">
      <alignment/>
      <protection locked="0"/>
    </xf>
    <xf numFmtId="179" fontId="104" fillId="7" borderId="21" xfId="63" applyNumberFormat="1" applyFont="1" applyFill="1" applyBorder="1" applyProtection="1">
      <alignment/>
      <protection/>
    </xf>
    <xf numFmtId="177" fontId="104" fillId="7" borderId="22" xfId="63" applyNumberFormat="1" applyFont="1" applyFill="1" applyBorder="1" applyProtection="1">
      <alignment/>
      <protection locked="0"/>
    </xf>
    <xf numFmtId="179" fontId="104" fillId="7" borderId="23" xfId="63" applyNumberFormat="1" applyFont="1" applyFill="1" applyBorder="1">
      <alignment/>
      <protection/>
    </xf>
    <xf numFmtId="179" fontId="104" fillId="7" borderId="25" xfId="63" applyNumberFormat="1" applyFont="1" applyFill="1" applyBorder="1">
      <alignment/>
      <protection/>
    </xf>
    <xf numFmtId="179" fontId="4" fillId="0" borderId="0" xfId="63" applyNumberFormat="1" applyFont="1" applyBorder="1" applyProtection="1">
      <alignment/>
      <protection/>
    </xf>
    <xf numFmtId="3" fontId="108" fillId="0" borderId="26" xfId="63" applyNumberFormat="1" applyFont="1" applyBorder="1" applyAlignment="1" applyProtection="1">
      <alignment horizontal="right"/>
      <protection locked="0"/>
    </xf>
    <xf numFmtId="3" fontId="108" fillId="0" borderId="30" xfId="63" applyNumberFormat="1" applyFont="1" applyBorder="1" applyAlignment="1" applyProtection="1" quotePrefix="1">
      <alignment horizontal="right"/>
      <protection locked="0"/>
    </xf>
    <xf numFmtId="0" fontId="26" fillId="0" borderId="10" xfId="63" applyFont="1" applyBorder="1" applyAlignment="1" applyProtection="1">
      <alignment wrapText="1"/>
      <protection locked="0"/>
    </xf>
    <xf numFmtId="177" fontId="108" fillId="7" borderId="24" xfId="63" applyNumberFormat="1" applyFont="1" applyFill="1" applyBorder="1" applyAlignment="1" applyProtection="1">
      <alignment horizontal="right"/>
      <protection locked="0"/>
    </xf>
    <xf numFmtId="177" fontId="4" fillId="0" borderId="19" xfId="63" applyNumberFormat="1" applyFont="1" applyFill="1" applyBorder="1" applyAlignment="1" applyProtection="1">
      <alignment horizontal="right"/>
      <protection locked="0"/>
    </xf>
    <xf numFmtId="0" fontId="4" fillId="33" borderId="10" xfId="63" applyFont="1" applyFill="1" applyBorder="1" applyAlignment="1" applyProtection="1">
      <alignment horizontal="center" vertical="center" wrapText="1"/>
      <protection/>
    </xf>
    <xf numFmtId="0" fontId="4" fillId="33" borderId="10" xfId="63" applyFont="1" applyFill="1" applyBorder="1" applyAlignment="1" applyProtection="1">
      <alignment horizontal="center" vertical="center"/>
      <protection/>
    </xf>
    <xf numFmtId="3" fontId="4" fillId="33" borderId="10" xfId="63" applyNumberFormat="1" applyFont="1" applyFill="1" applyBorder="1" applyAlignment="1" applyProtection="1">
      <alignment horizontal="center" vertical="center"/>
      <protection/>
    </xf>
    <xf numFmtId="179" fontId="4" fillId="33" borderId="10" xfId="63" applyNumberFormat="1" applyFont="1" applyFill="1" applyBorder="1" applyAlignment="1" applyProtection="1">
      <alignment horizontal="center" vertical="center"/>
      <protection/>
    </xf>
    <xf numFmtId="177" fontId="4" fillId="33" borderId="10" xfId="63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/>
    </xf>
    <xf numFmtId="180" fontId="16" fillId="33" borderId="11" xfId="0" applyNumberFormat="1" applyFont="1" applyFill="1" applyBorder="1" applyAlignment="1" applyProtection="1">
      <alignment horizontal="right"/>
      <protection/>
    </xf>
    <xf numFmtId="49" fontId="4" fillId="33" borderId="12" xfId="63" applyNumberFormat="1" applyFont="1" applyFill="1" applyBorder="1" applyAlignment="1" applyProtection="1">
      <alignment horizontal="left"/>
      <protection locked="0"/>
    </xf>
    <xf numFmtId="0" fontId="16" fillId="33" borderId="10" xfId="0" applyNumberFormat="1" applyFont="1" applyFill="1" applyBorder="1" applyAlignment="1" applyProtection="1">
      <alignment horizontal="center"/>
      <protection/>
    </xf>
    <xf numFmtId="3" fontId="4" fillId="33" borderId="10" xfId="63" applyNumberFormat="1" applyFont="1" applyFill="1" applyBorder="1" applyProtection="1">
      <alignment/>
      <protection locked="0"/>
    </xf>
    <xf numFmtId="179" fontId="4" fillId="33" borderId="10" xfId="63" applyNumberFormat="1" applyFont="1" applyFill="1" applyBorder="1" applyProtection="1">
      <alignment/>
      <protection/>
    </xf>
    <xf numFmtId="0" fontId="4" fillId="33" borderId="10" xfId="63" applyFont="1" applyFill="1" applyBorder="1" applyProtection="1">
      <alignment/>
      <protection locked="0"/>
    </xf>
    <xf numFmtId="177" fontId="4" fillId="33" borderId="10" xfId="63" applyNumberFormat="1" applyFont="1" applyFill="1" applyBorder="1" applyProtection="1">
      <alignment/>
      <protection locked="0"/>
    </xf>
    <xf numFmtId="182" fontId="16" fillId="33" borderId="11" xfId="0" applyNumberFormat="1" applyFont="1" applyFill="1" applyBorder="1" applyAlignment="1" applyProtection="1">
      <alignment horizontal="right"/>
      <protection/>
    </xf>
    <xf numFmtId="0" fontId="4" fillId="33" borderId="10" xfId="63" applyFont="1" applyFill="1" applyBorder="1" applyAlignment="1" applyProtection="1">
      <alignment wrapText="1"/>
      <protection locked="0"/>
    </xf>
    <xf numFmtId="179" fontId="4" fillId="33" borderId="10" xfId="63" applyNumberFormat="1" applyFont="1" applyFill="1" applyBorder="1">
      <alignment/>
      <protection/>
    </xf>
    <xf numFmtId="182" fontId="4" fillId="33" borderId="11" xfId="63" applyNumberFormat="1" applyFont="1" applyFill="1" applyBorder="1" applyAlignment="1" applyProtection="1" quotePrefix="1">
      <alignment horizontal="right"/>
      <protection locked="0"/>
    </xf>
    <xf numFmtId="0" fontId="4" fillId="33" borderId="10" xfId="63" applyFont="1" applyFill="1" applyBorder="1" applyAlignment="1" applyProtection="1">
      <alignment/>
      <protection locked="0"/>
    </xf>
    <xf numFmtId="0" fontId="8" fillId="33" borderId="10" xfId="63" applyFont="1" applyFill="1" applyBorder="1" applyAlignment="1" applyProtection="1">
      <alignment wrapText="1"/>
      <protection locked="0"/>
    </xf>
    <xf numFmtId="49" fontId="4" fillId="33" borderId="12" xfId="63" applyNumberFormat="1" applyFont="1" applyFill="1" applyBorder="1" applyAlignment="1" applyProtection="1" quotePrefix="1">
      <alignment horizontal="left"/>
      <protection locked="0"/>
    </xf>
    <xf numFmtId="182" fontId="4" fillId="33" borderId="11" xfId="63" applyNumberFormat="1" applyFont="1" applyFill="1" applyBorder="1" applyAlignment="1" applyProtection="1">
      <alignment horizontal="right"/>
      <protection locked="0"/>
    </xf>
    <xf numFmtId="0" fontId="2" fillId="33" borderId="0" xfId="63" applyFill="1">
      <alignment/>
      <protection/>
    </xf>
    <xf numFmtId="176" fontId="4" fillId="33" borderId="12" xfId="63" applyNumberFormat="1" applyFont="1" applyFill="1" applyBorder="1" applyAlignment="1" applyProtection="1" quotePrefix="1">
      <alignment horizontal="left"/>
      <protection locked="0"/>
    </xf>
    <xf numFmtId="0" fontId="4" fillId="33" borderId="26" xfId="63" applyFont="1" applyFill="1" applyBorder="1" applyAlignment="1" applyProtection="1">
      <alignment/>
      <protection locked="0"/>
    </xf>
    <xf numFmtId="3" fontId="4" fillId="33" borderId="26" xfId="63" applyNumberFormat="1" applyFont="1" applyFill="1" applyBorder="1" applyProtection="1">
      <alignment/>
      <protection locked="0"/>
    </xf>
    <xf numFmtId="179" fontId="4" fillId="33" borderId="26" xfId="63" applyNumberFormat="1" applyFont="1" applyFill="1" applyBorder="1" applyProtection="1">
      <alignment/>
      <protection/>
    </xf>
    <xf numFmtId="0" fontId="4" fillId="33" borderId="26" xfId="63" applyFont="1" applyFill="1" applyBorder="1" applyAlignment="1" applyProtection="1">
      <alignment wrapText="1"/>
      <protection locked="0"/>
    </xf>
    <xf numFmtId="0" fontId="4" fillId="33" borderId="27" xfId="63" applyFont="1" applyFill="1" applyBorder="1" applyAlignment="1" applyProtection="1">
      <alignment/>
      <protection locked="0"/>
    </xf>
    <xf numFmtId="0" fontId="4" fillId="33" borderId="28" xfId="63" applyFont="1" applyFill="1" applyBorder="1" applyAlignment="1" applyProtection="1">
      <alignment wrapText="1"/>
      <protection locked="0"/>
    </xf>
    <xf numFmtId="49" fontId="4" fillId="33" borderId="11" xfId="63" applyNumberFormat="1" applyFont="1" applyFill="1" applyBorder="1" applyAlignment="1" applyProtection="1" quotePrefix="1">
      <alignment horizontal="right"/>
      <protection locked="0"/>
    </xf>
    <xf numFmtId="0" fontId="4" fillId="33" borderId="18" xfId="63" applyFont="1" applyFill="1" applyBorder="1" applyAlignment="1" applyProtection="1">
      <alignment/>
      <protection locked="0"/>
    </xf>
    <xf numFmtId="0" fontId="4" fillId="33" borderId="16" xfId="63" applyFont="1" applyFill="1" applyBorder="1" applyAlignment="1" applyProtection="1" quotePrefix="1">
      <alignment wrapText="1"/>
      <protection locked="0"/>
    </xf>
    <xf numFmtId="49" fontId="4" fillId="33" borderId="11" xfId="63" applyNumberFormat="1" applyFont="1" applyFill="1" applyBorder="1" applyAlignment="1" applyProtection="1">
      <alignment horizontal="right"/>
      <protection locked="0"/>
    </xf>
    <xf numFmtId="3" fontId="4" fillId="33" borderId="30" xfId="63" applyNumberFormat="1" applyFont="1" applyFill="1" applyBorder="1" applyProtection="1" quotePrefix="1">
      <alignment/>
      <protection locked="0"/>
    </xf>
    <xf numFmtId="179" fontId="27" fillId="33" borderId="29" xfId="63" applyNumberFormat="1" applyFont="1" applyFill="1" applyBorder="1" applyProtection="1">
      <alignment/>
      <protection/>
    </xf>
    <xf numFmtId="179" fontId="27" fillId="35" borderId="31" xfId="63" applyNumberFormat="1" applyFont="1" applyFill="1" applyBorder="1" applyProtection="1">
      <alignment/>
      <protection/>
    </xf>
    <xf numFmtId="0" fontId="27" fillId="33" borderId="10" xfId="63" applyFont="1" applyFill="1" applyBorder="1" applyAlignment="1" applyProtection="1">
      <alignment wrapText="1"/>
      <protection locked="0"/>
    </xf>
    <xf numFmtId="178" fontId="4" fillId="33" borderId="13" xfId="63" applyNumberFormat="1" applyFont="1" applyFill="1" applyBorder="1" applyAlignment="1" applyProtection="1">
      <alignment horizontal="right" vertical="center"/>
      <protection locked="0"/>
    </xf>
    <xf numFmtId="178" fontId="17" fillId="33" borderId="0" xfId="63" applyNumberFormat="1" applyFont="1" applyFill="1" applyBorder="1" applyAlignment="1" applyProtection="1">
      <alignment horizontal="right" vertical="center" wrapText="1"/>
      <protection locked="0"/>
    </xf>
    <xf numFmtId="178" fontId="4" fillId="7" borderId="13" xfId="63" applyNumberFormat="1" applyFont="1" applyFill="1" applyBorder="1" applyAlignment="1" applyProtection="1">
      <alignment horizontal="right" vertical="center"/>
      <protection locked="0"/>
    </xf>
    <xf numFmtId="178" fontId="11" fillId="7" borderId="13" xfId="63" applyNumberFormat="1" applyFont="1" applyFill="1" applyBorder="1" applyAlignment="1" applyProtection="1">
      <alignment horizontal="right" vertical="top" wrapText="1"/>
      <protection locked="0"/>
    </xf>
    <xf numFmtId="0" fontId="109" fillId="0" borderId="0" xfId="63" applyFont="1">
      <alignment/>
      <protection/>
    </xf>
    <xf numFmtId="0" fontId="29" fillId="0" borderId="0" xfId="63" applyFont="1">
      <alignment/>
      <protection/>
    </xf>
    <xf numFmtId="0" fontId="29" fillId="0" borderId="0" xfId="63" applyFont="1" applyBorder="1">
      <alignment/>
      <protection/>
    </xf>
    <xf numFmtId="0" fontId="29" fillId="0" borderId="0" xfId="63" applyFont="1" applyAlignment="1">
      <alignment horizontal="left"/>
      <protection/>
    </xf>
    <xf numFmtId="0" fontId="30" fillId="0" borderId="0" xfId="63" applyFont="1" applyAlignment="1">
      <alignment horizontal="left"/>
      <protection/>
    </xf>
    <xf numFmtId="183" fontId="29" fillId="0" borderId="0" xfId="63" applyNumberFormat="1" applyFont="1" applyAlignment="1">
      <alignment horizontal="center"/>
      <protection/>
    </xf>
    <xf numFmtId="184" fontId="29" fillId="0" borderId="0" xfId="63" applyNumberFormat="1" applyFont="1">
      <alignment/>
      <protection/>
    </xf>
    <xf numFmtId="0" fontId="31" fillId="0" borderId="0" xfId="63" applyFont="1">
      <alignment/>
      <protection/>
    </xf>
    <xf numFmtId="0" fontId="31" fillId="0" borderId="0" xfId="63" applyFont="1" applyAlignment="1">
      <alignment horizontal="left"/>
      <protection/>
    </xf>
    <xf numFmtId="0" fontId="29" fillId="0" borderId="0" xfId="63" applyFont="1" applyAlignment="1">
      <alignment horizontal="right"/>
      <protection/>
    </xf>
    <xf numFmtId="0" fontId="32" fillId="0" borderId="0" xfId="63" applyFont="1">
      <alignment/>
      <protection/>
    </xf>
    <xf numFmtId="0" fontId="33" fillId="0" borderId="38" xfId="63" applyFont="1" applyBorder="1" applyAlignment="1">
      <alignment horizontal="distributed"/>
      <protection/>
    </xf>
    <xf numFmtId="0" fontId="29" fillId="0" borderId="39" xfId="63" applyFont="1" applyBorder="1">
      <alignment/>
      <protection/>
    </xf>
    <xf numFmtId="0" fontId="29" fillId="0" borderId="40" xfId="63" applyFont="1" applyBorder="1" applyAlignment="1">
      <alignment horizontal="right"/>
      <protection/>
    </xf>
    <xf numFmtId="0" fontId="29" fillId="0" borderId="40" xfId="63" applyFont="1" applyBorder="1">
      <alignment/>
      <protection/>
    </xf>
    <xf numFmtId="0" fontId="29" fillId="0" borderId="41" xfId="63" applyFont="1" applyBorder="1">
      <alignment/>
      <protection/>
    </xf>
    <xf numFmtId="0" fontId="29" fillId="0" borderId="0" xfId="63" applyFont="1" applyBorder="1" applyAlignment="1">
      <alignment horizontal="right"/>
      <protection/>
    </xf>
    <xf numFmtId="0" fontId="33" fillId="0" borderId="0" xfId="63" applyFont="1" applyBorder="1" applyAlignment="1">
      <alignment horizontal="center"/>
      <protection/>
    </xf>
    <xf numFmtId="0" fontId="29" fillId="0" borderId="42" xfId="63" applyFont="1" applyBorder="1" applyAlignment="1">
      <alignment horizontal="left"/>
      <protection/>
    </xf>
    <xf numFmtId="0" fontId="33" fillId="0" borderId="0" xfId="63" applyFont="1" applyFill="1" applyBorder="1" applyAlignment="1">
      <alignment horizontal="left" vertical="center"/>
      <protection/>
    </xf>
    <xf numFmtId="5" fontId="30" fillId="0" borderId="0" xfId="63" applyNumberFormat="1" applyFont="1" applyFill="1" applyBorder="1" applyAlignment="1">
      <alignment horizontal="right" vertical="center"/>
      <protection/>
    </xf>
    <xf numFmtId="0" fontId="36" fillId="0" borderId="0" xfId="63" applyFont="1" applyBorder="1">
      <alignment/>
      <protection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Border="1" applyAlignment="1">
      <alignment vertical="center" wrapText="1" shrinkToFit="1"/>
      <protection/>
    </xf>
    <xf numFmtId="0" fontId="34" fillId="0" borderId="0" xfId="63" applyFont="1" applyBorder="1" applyAlignment="1">
      <alignment horizontal="right" vertical="center"/>
      <protection/>
    </xf>
    <xf numFmtId="0" fontId="35" fillId="0" borderId="0" xfId="63" applyFont="1" applyBorder="1">
      <alignment/>
      <protection/>
    </xf>
    <xf numFmtId="0" fontId="29" fillId="0" borderId="43" xfId="63" applyFont="1" applyBorder="1">
      <alignment/>
      <protection/>
    </xf>
    <xf numFmtId="0" fontId="34" fillId="0" borderId="0" xfId="63" applyFont="1" applyBorder="1">
      <alignment/>
      <protection/>
    </xf>
    <xf numFmtId="0" fontId="29" fillId="0" borderId="42" xfId="63" applyFont="1" applyBorder="1">
      <alignment/>
      <protection/>
    </xf>
    <xf numFmtId="0" fontId="34" fillId="0" borderId="43" xfId="63" applyFont="1" applyBorder="1" applyAlignment="1">
      <alignment horizontal="center"/>
      <protection/>
    </xf>
    <xf numFmtId="0" fontId="29" fillId="0" borderId="0" xfId="63" applyFont="1" applyBorder="1" applyAlignment="1">
      <alignment/>
      <protection/>
    </xf>
    <xf numFmtId="0" fontId="29" fillId="0" borderId="42" xfId="63" applyFont="1" applyBorder="1" applyAlignment="1">
      <alignment/>
      <protection/>
    </xf>
    <xf numFmtId="0" fontId="34" fillId="0" borderId="43" xfId="63" applyFont="1" applyBorder="1">
      <alignment/>
      <protection/>
    </xf>
    <xf numFmtId="0" fontId="34" fillId="0" borderId="0" xfId="63" applyFont="1" applyBorder="1" applyAlignment="1">
      <alignment horizontal="right"/>
      <protection/>
    </xf>
    <xf numFmtId="0" fontId="33" fillId="0" borderId="0" xfId="63" applyFont="1" applyBorder="1" applyAlignment="1">
      <alignment/>
      <protection/>
    </xf>
    <xf numFmtId="0" fontId="33" fillId="0" borderId="42" xfId="63" applyFont="1" applyBorder="1" applyAlignment="1">
      <alignment/>
      <protection/>
    </xf>
    <xf numFmtId="0" fontId="34" fillId="0" borderId="44" xfId="63" applyFont="1" applyBorder="1">
      <alignment/>
      <protection/>
    </xf>
    <xf numFmtId="0" fontId="34" fillId="0" borderId="45" xfId="63" applyFont="1" applyBorder="1" applyAlignment="1">
      <alignment/>
      <protection/>
    </xf>
    <xf numFmtId="0" fontId="35" fillId="0" borderId="45" xfId="63" applyFont="1" applyBorder="1" applyAlignment="1">
      <alignment/>
      <protection/>
    </xf>
    <xf numFmtId="0" fontId="35" fillId="0" borderId="45" xfId="63" applyFont="1" applyBorder="1" applyAlignment="1">
      <alignment vertical="center"/>
      <protection/>
    </xf>
    <xf numFmtId="0" fontId="29" fillId="0" borderId="45" xfId="63" applyFont="1" applyBorder="1">
      <alignment/>
      <protection/>
    </xf>
    <xf numFmtId="0" fontId="29" fillId="0" borderId="46" xfId="63" applyFont="1" applyBorder="1">
      <alignment/>
      <protection/>
    </xf>
    <xf numFmtId="0" fontId="35" fillId="0" borderId="0" xfId="63" applyFont="1" applyBorder="1" applyAlignment="1">
      <alignment/>
      <protection/>
    </xf>
    <xf numFmtId="0" fontId="35" fillId="0" borderId="0" xfId="63" applyFont="1" applyBorder="1" applyAlignment="1">
      <alignment vertical="center"/>
      <protection/>
    </xf>
    <xf numFmtId="185" fontId="33" fillId="0" borderId="0" xfId="63" applyNumberFormat="1" applyFont="1" applyFill="1" applyBorder="1" applyAlignment="1">
      <alignment horizontal="center" vertical="center"/>
      <protection/>
    </xf>
    <xf numFmtId="185" fontId="33" fillId="0" borderId="42" xfId="63" applyNumberFormat="1" applyFont="1" applyFill="1" applyBorder="1" applyAlignment="1">
      <alignment horizontal="center" vertical="center" shrinkToFit="1"/>
      <protection/>
    </xf>
    <xf numFmtId="0" fontId="35" fillId="0" borderId="17" xfId="63" applyFont="1" applyBorder="1" applyAlignment="1">
      <alignment/>
      <protection/>
    </xf>
    <xf numFmtId="0" fontId="35" fillId="0" borderId="17" xfId="63" applyFont="1" applyBorder="1" applyAlignment="1">
      <alignment vertical="center"/>
      <protection/>
    </xf>
    <xf numFmtId="0" fontId="29" fillId="0" borderId="17" xfId="63" applyFont="1" applyBorder="1">
      <alignment/>
      <protection/>
    </xf>
    <xf numFmtId="0" fontId="29" fillId="0" borderId="28" xfId="63" applyFont="1" applyBorder="1">
      <alignment/>
      <protection/>
    </xf>
    <xf numFmtId="0" fontId="35" fillId="0" borderId="0" xfId="63" applyFont="1" applyFill="1" applyBorder="1" applyAlignment="1">
      <alignment vertical="center"/>
      <protection/>
    </xf>
    <xf numFmtId="0" fontId="35" fillId="0" borderId="42" xfId="63" applyFont="1" applyFill="1" applyBorder="1" applyAlignment="1">
      <alignment vertical="center"/>
      <protection/>
    </xf>
    <xf numFmtId="0" fontId="35" fillId="0" borderId="14" xfId="63" applyFont="1" applyBorder="1" applyAlignment="1">
      <alignment vertical="center"/>
      <protection/>
    </xf>
    <xf numFmtId="0" fontId="34" fillId="0" borderId="47" xfId="63" applyFont="1" applyFill="1" applyBorder="1" applyAlignment="1">
      <alignment/>
      <protection/>
    </xf>
    <xf numFmtId="0" fontId="33" fillId="0" borderId="48" xfId="63" applyFont="1" applyFill="1" applyBorder="1" applyAlignment="1">
      <alignment vertical="center"/>
      <protection/>
    </xf>
    <xf numFmtId="0" fontId="34" fillId="0" borderId="0" xfId="63" applyFont="1" applyFill="1" applyBorder="1" applyAlignment="1">
      <alignment/>
      <protection/>
    </xf>
    <xf numFmtId="0" fontId="36" fillId="0" borderId="47" xfId="63" applyFont="1" applyBorder="1" applyAlignment="1">
      <alignment horizontal="right" vertical="center"/>
      <protection/>
    </xf>
    <xf numFmtId="0" fontId="35" fillId="0" borderId="30" xfId="63" applyFont="1" applyFill="1" applyBorder="1" applyAlignment="1">
      <alignment vertical="center"/>
      <protection/>
    </xf>
    <xf numFmtId="0" fontId="33" fillId="0" borderId="49" xfId="63" applyFont="1" applyFill="1" applyBorder="1" applyAlignment="1">
      <alignment vertical="center"/>
      <protection/>
    </xf>
    <xf numFmtId="0" fontId="35" fillId="0" borderId="13" xfId="63" applyFont="1" applyFill="1" applyBorder="1" applyAlignment="1">
      <alignment vertical="center"/>
      <protection/>
    </xf>
    <xf numFmtId="0" fontId="36" fillId="0" borderId="47" xfId="63" applyFont="1" applyFill="1" applyBorder="1" applyAlignment="1">
      <alignment horizontal="right" vertical="center"/>
      <protection/>
    </xf>
    <xf numFmtId="0" fontId="36" fillId="0" borderId="30" xfId="63" applyFont="1" applyFill="1" applyBorder="1" applyAlignment="1">
      <alignment horizontal="right" vertical="center"/>
      <protection/>
    </xf>
    <xf numFmtId="0" fontId="36" fillId="0" borderId="13" xfId="63" applyFont="1" applyFill="1" applyBorder="1" applyAlignment="1">
      <alignment vertical="center"/>
      <protection/>
    </xf>
    <xf numFmtId="0" fontId="29" fillId="0" borderId="13" xfId="63" applyFont="1" applyBorder="1" applyAlignment="1">
      <alignment vertical="center"/>
      <protection/>
    </xf>
    <xf numFmtId="0" fontId="35" fillId="0" borderId="13" xfId="63" applyFont="1" applyBorder="1" applyAlignment="1">
      <alignment vertical="center"/>
      <protection/>
    </xf>
    <xf numFmtId="0" fontId="35" fillId="0" borderId="13" xfId="63" applyFont="1" applyBorder="1" applyAlignment="1">
      <alignment/>
      <protection/>
    </xf>
    <xf numFmtId="0" fontId="35" fillId="0" borderId="50" xfId="63" applyFont="1" applyBorder="1" applyAlignment="1">
      <alignment/>
      <protection/>
    </xf>
    <xf numFmtId="0" fontId="36" fillId="0" borderId="0" xfId="63" applyFont="1" applyFill="1" applyBorder="1" applyAlignment="1">
      <alignment horizontal="distributed" vertical="center"/>
      <protection/>
    </xf>
    <xf numFmtId="0" fontId="35" fillId="0" borderId="0" xfId="63" applyFont="1" applyFill="1" applyBorder="1" applyAlignment="1">
      <alignment horizontal="right" vertical="center"/>
      <protection/>
    </xf>
    <xf numFmtId="0" fontId="34" fillId="0" borderId="0" xfId="63" applyFont="1" applyBorder="1" applyAlignment="1">
      <alignment/>
      <protection/>
    </xf>
    <xf numFmtId="0" fontId="29" fillId="0" borderId="0" xfId="63" applyFont="1" applyBorder="1" applyAlignment="1">
      <alignment horizontal="center"/>
      <protection/>
    </xf>
    <xf numFmtId="0" fontId="33" fillId="0" borderId="40" xfId="63" applyFont="1" applyBorder="1" applyAlignment="1">
      <alignment horizontal="distributed"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29" fillId="0" borderId="18" xfId="63" applyFont="1" applyBorder="1">
      <alignment/>
      <protection/>
    </xf>
    <xf numFmtId="0" fontId="29" fillId="0" borderId="15" xfId="63" applyFont="1" applyBorder="1" applyAlignment="1">
      <alignment horizontal="distributed" vertical="center"/>
      <protection/>
    </xf>
    <xf numFmtId="0" fontId="29" fillId="0" borderId="16" xfId="63" applyFont="1" applyBorder="1">
      <alignment/>
      <protection/>
    </xf>
    <xf numFmtId="0" fontId="33" fillId="0" borderId="0" xfId="63" applyFont="1" applyBorder="1" applyAlignment="1">
      <alignment horizontal="distributed" vertical="center"/>
      <protection/>
    </xf>
    <xf numFmtId="186" fontId="38" fillId="0" borderId="0" xfId="63" applyNumberFormat="1" applyFont="1" applyBorder="1" applyAlignment="1">
      <alignment horizontal="right" vertical="center"/>
      <protection/>
    </xf>
    <xf numFmtId="0" fontId="34" fillId="0" borderId="0" xfId="63" applyFont="1">
      <alignment/>
      <protection/>
    </xf>
    <xf numFmtId="0" fontId="39" fillId="0" borderId="0" xfId="63" applyFont="1" applyBorder="1" applyAlignment="1">
      <alignment horizontal="center" vertical="top"/>
      <protection/>
    </xf>
    <xf numFmtId="0" fontId="34" fillId="0" borderId="0" xfId="63" applyFont="1" applyBorder="1" applyAlignment="1">
      <alignment horizontal="left" vertical="center"/>
      <protection/>
    </xf>
    <xf numFmtId="0" fontId="35" fillId="0" borderId="0" xfId="63" applyFont="1" applyBorder="1" applyAlignment="1">
      <alignment horizontal="distributed" vertical="center"/>
      <protection/>
    </xf>
    <xf numFmtId="0" fontId="34" fillId="0" borderId="0" xfId="63" applyFont="1" applyBorder="1" applyAlignment="1">
      <alignment vertical="center"/>
      <protection/>
    </xf>
    <xf numFmtId="0" fontId="33" fillId="0" borderId="51" xfId="63" applyFont="1" applyBorder="1" applyAlignment="1">
      <alignment horizontal="center" vertical="center"/>
      <protection/>
    </xf>
    <xf numFmtId="0" fontId="31" fillId="0" borderId="52" xfId="63" applyFont="1" applyBorder="1" applyAlignment="1">
      <alignment vertical="center"/>
      <protection/>
    </xf>
    <xf numFmtId="0" fontId="33" fillId="0" borderId="53" xfId="63" applyFont="1" applyBorder="1" applyAlignment="1">
      <alignment horizontal="center" vertical="center"/>
      <protection/>
    </xf>
    <xf numFmtId="0" fontId="31" fillId="0" borderId="54" xfId="63" applyFont="1" applyBorder="1" applyAlignment="1">
      <alignment vertical="center"/>
      <protection/>
    </xf>
    <xf numFmtId="0" fontId="33" fillId="0" borderId="54" xfId="63" applyFont="1" applyBorder="1" applyAlignment="1">
      <alignment vertical="center"/>
      <protection/>
    </xf>
    <xf numFmtId="0" fontId="33" fillId="0" borderId="54" xfId="63" applyFont="1" applyBorder="1" applyAlignment="1">
      <alignment horizontal="center" vertical="center"/>
      <protection/>
    </xf>
    <xf numFmtId="186" fontId="38" fillId="0" borderId="0" xfId="63" applyNumberFormat="1" applyFont="1" applyBorder="1" applyAlignment="1">
      <alignment vertical="center"/>
      <protection/>
    </xf>
    <xf numFmtId="0" fontId="33" fillId="0" borderId="55" xfId="63" applyFont="1" applyBorder="1" applyAlignment="1">
      <alignment horizontal="center" vertical="center"/>
      <protection/>
    </xf>
    <xf numFmtId="0" fontId="31" fillId="0" borderId="56" xfId="63" applyFont="1" applyBorder="1" applyAlignment="1">
      <alignment vertical="center"/>
      <protection/>
    </xf>
    <xf numFmtId="187" fontId="33" fillId="0" borderId="56" xfId="63" applyNumberFormat="1" applyFont="1" applyBorder="1" applyAlignment="1">
      <alignment horizontal="distributed" vertical="center"/>
      <protection/>
    </xf>
    <xf numFmtId="9" fontId="29" fillId="0" borderId="56" xfId="43" applyFont="1" applyBorder="1" applyAlignment="1">
      <alignment horizontal="distributed" vertical="center"/>
    </xf>
    <xf numFmtId="0" fontId="33" fillId="0" borderId="56" xfId="63" applyFont="1" applyBorder="1" applyAlignment="1">
      <alignment vertical="center"/>
      <protection/>
    </xf>
    <xf numFmtId="0" fontId="33" fillId="0" borderId="57" xfId="63" applyFont="1" applyBorder="1" applyAlignment="1">
      <alignment horizontal="center" vertical="center"/>
      <protection/>
    </xf>
    <xf numFmtId="0" fontId="31" fillId="0" borderId="58" xfId="63" applyFont="1" applyBorder="1" applyAlignment="1">
      <alignment vertical="center"/>
      <protection/>
    </xf>
    <xf numFmtId="0" fontId="33" fillId="0" borderId="58" xfId="63" applyFont="1" applyBorder="1" applyAlignment="1">
      <alignment vertical="center"/>
      <protection/>
    </xf>
    <xf numFmtId="0" fontId="33" fillId="0" borderId="59" xfId="63" applyFont="1" applyBorder="1" applyAlignment="1">
      <alignment horizontal="center" vertical="center"/>
      <protection/>
    </xf>
    <xf numFmtId="0" fontId="31" fillId="0" borderId="15" xfId="63" applyFont="1" applyBorder="1" applyAlignment="1">
      <alignment vertical="center"/>
      <protection/>
    </xf>
    <xf numFmtId="0" fontId="33" fillId="0" borderId="15" xfId="63" applyFont="1" applyBorder="1" applyAlignment="1">
      <alignment horizontal="distributed" vertical="center"/>
      <protection/>
    </xf>
    <xf numFmtId="187" fontId="31" fillId="0" borderId="60" xfId="63" applyNumberFormat="1" applyFont="1" applyBorder="1" applyAlignment="1">
      <alignment vertical="center"/>
      <protection/>
    </xf>
    <xf numFmtId="187" fontId="31" fillId="0" borderId="61" xfId="63" applyNumberFormat="1" applyFont="1" applyBorder="1" applyAlignment="1">
      <alignment vertical="center"/>
      <protection/>
    </xf>
    <xf numFmtId="0" fontId="33" fillId="0" borderId="62" xfId="63" applyFont="1" applyBorder="1" applyAlignment="1">
      <alignment horizontal="center" vertical="center"/>
      <protection/>
    </xf>
    <xf numFmtId="187" fontId="31" fillId="0" borderId="63" xfId="63" applyNumberFormat="1" applyFont="1" applyBorder="1" applyAlignment="1">
      <alignment vertical="center"/>
      <protection/>
    </xf>
    <xf numFmtId="0" fontId="33" fillId="0" borderId="64" xfId="63" applyFont="1" applyBorder="1" applyAlignment="1">
      <alignment horizontal="center" vertical="center"/>
      <protection/>
    </xf>
    <xf numFmtId="0" fontId="31" fillId="0" borderId="65" xfId="63" applyFont="1" applyBorder="1" applyAlignment="1">
      <alignment vertical="center"/>
      <protection/>
    </xf>
    <xf numFmtId="187" fontId="31" fillId="0" borderId="65" xfId="63" applyNumberFormat="1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187" fontId="31" fillId="0" borderId="0" xfId="63" applyNumberFormat="1" applyFont="1" applyBorder="1" applyAlignment="1">
      <alignment vertical="center"/>
      <protection/>
    </xf>
    <xf numFmtId="187" fontId="31" fillId="0" borderId="0" xfId="63" applyNumberFormat="1" applyFont="1" applyBorder="1" applyAlignment="1">
      <alignment horizontal="distributed" vertical="center"/>
      <protection/>
    </xf>
    <xf numFmtId="6" fontId="38" fillId="0" borderId="0" xfId="61" applyFont="1" applyBorder="1" applyAlignment="1">
      <alignment vertical="center"/>
    </xf>
    <xf numFmtId="0" fontId="29" fillId="0" borderId="0" xfId="63" applyFont="1" applyBorder="1" applyAlignment="1">
      <alignment horizontal="distributed" vertical="center"/>
      <protection/>
    </xf>
    <xf numFmtId="0" fontId="33" fillId="0" borderId="18" xfId="63" applyFont="1" applyBorder="1" applyAlignment="1">
      <alignment horizontal="center" vertical="center"/>
      <protection/>
    </xf>
    <xf numFmtId="187" fontId="31" fillId="0" borderId="15" xfId="63" applyNumberFormat="1" applyFont="1" applyBorder="1" applyAlignment="1">
      <alignment vertical="center"/>
      <protection/>
    </xf>
    <xf numFmtId="187" fontId="31" fillId="0" borderId="16" xfId="63" applyNumberFormat="1" applyFont="1" applyBorder="1" applyAlignment="1">
      <alignment vertical="center"/>
      <protection/>
    </xf>
    <xf numFmtId="186" fontId="39" fillId="0" borderId="10" xfId="63" applyNumberFormat="1" applyFont="1" applyBorder="1" applyAlignment="1">
      <alignment horizontal="center" vertical="top"/>
      <protection/>
    </xf>
    <xf numFmtId="187" fontId="33" fillId="0" borderId="0" xfId="63" applyNumberFormat="1" applyFont="1" applyBorder="1" applyAlignment="1">
      <alignment horizontal="distributed" vertical="center"/>
      <protection/>
    </xf>
    <xf numFmtId="6" fontId="38" fillId="0" borderId="0" xfId="61" applyFont="1" applyBorder="1" applyAlignment="1">
      <alignment/>
    </xf>
    <xf numFmtId="183" fontId="33" fillId="0" borderId="0" xfId="63" applyNumberFormat="1" applyFont="1" applyBorder="1" applyAlignment="1">
      <alignment vertical="center"/>
      <protection/>
    </xf>
    <xf numFmtId="0" fontId="29" fillId="0" borderId="0" xfId="63" applyFont="1" applyBorder="1" applyAlignment="1">
      <alignment horizontal="left"/>
      <protection/>
    </xf>
    <xf numFmtId="183" fontId="29" fillId="0" borderId="0" xfId="63" applyNumberFormat="1" applyFont="1" applyBorder="1">
      <alignment/>
      <protection/>
    </xf>
    <xf numFmtId="0" fontId="29" fillId="0" borderId="13" xfId="63" applyFont="1" applyBorder="1">
      <alignment/>
      <protection/>
    </xf>
    <xf numFmtId="0" fontId="29" fillId="0" borderId="15" xfId="63" applyFont="1" applyBorder="1" applyAlignment="1">
      <alignment horizontal="left"/>
      <protection/>
    </xf>
    <xf numFmtId="0" fontId="33" fillId="0" borderId="18" xfId="63" applyFont="1" applyBorder="1" applyAlignment="1">
      <alignment horizontal="distributed" vertical="center"/>
      <protection/>
    </xf>
    <xf numFmtId="0" fontId="33" fillId="0" borderId="16" xfId="63" applyFont="1" applyBorder="1" applyAlignment="1">
      <alignment horizontal="distributed" vertical="center"/>
      <protection/>
    </xf>
    <xf numFmtId="0" fontId="29" fillId="0" borderId="15" xfId="63" applyFont="1" applyBorder="1">
      <alignment/>
      <protection/>
    </xf>
    <xf numFmtId="0" fontId="29" fillId="0" borderId="0" xfId="63" applyFont="1" applyAlignment="1">
      <alignment horizontal="center"/>
      <protection/>
    </xf>
    <xf numFmtId="0" fontId="33" fillId="0" borderId="66" xfId="63" applyFont="1" applyBorder="1" applyAlignment="1">
      <alignment horizontal="distributed" vertical="center"/>
      <protection/>
    </xf>
    <xf numFmtId="0" fontId="33" fillId="0" borderId="60" xfId="63" applyFont="1" applyBorder="1" applyAlignment="1">
      <alignment horizontal="distributed" vertical="center"/>
      <protection/>
    </xf>
    <xf numFmtId="0" fontId="29" fillId="0" borderId="66" xfId="63" applyFont="1" applyBorder="1" applyAlignment="1">
      <alignment horizontal="center" vertical="center"/>
      <protection/>
    </xf>
    <xf numFmtId="0" fontId="29" fillId="0" borderId="54" xfId="63" applyFont="1" applyBorder="1" applyAlignment="1">
      <alignment horizontal="center"/>
      <protection/>
    </xf>
    <xf numFmtId="0" fontId="29" fillId="0" borderId="60" xfId="63" applyFont="1" applyBorder="1" applyAlignment="1">
      <alignment horizontal="center"/>
      <protection/>
    </xf>
    <xf numFmtId="0" fontId="33" fillId="0" borderId="67" xfId="63" applyFont="1" applyBorder="1" applyAlignment="1">
      <alignment horizontal="distributed" vertical="center"/>
      <protection/>
    </xf>
    <xf numFmtId="0" fontId="33" fillId="0" borderId="61" xfId="63" applyFont="1" applyBorder="1" applyAlignment="1">
      <alignment horizontal="distributed" vertical="center"/>
      <protection/>
    </xf>
    <xf numFmtId="0" fontId="29" fillId="0" borderId="67" xfId="63" applyFont="1" applyBorder="1" applyAlignment="1">
      <alignment horizontal="center" vertical="center"/>
      <protection/>
    </xf>
    <xf numFmtId="0" fontId="29" fillId="0" borderId="56" xfId="63" applyFont="1" applyBorder="1">
      <alignment/>
      <protection/>
    </xf>
    <xf numFmtId="0" fontId="29" fillId="0" borderId="61" xfId="63" applyFont="1" applyBorder="1">
      <alignment/>
      <protection/>
    </xf>
    <xf numFmtId="0" fontId="33" fillId="0" borderId="68" xfId="63" applyFont="1" applyBorder="1" applyAlignment="1">
      <alignment horizontal="distributed" vertical="center"/>
      <protection/>
    </xf>
    <xf numFmtId="0" fontId="33" fillId="0" borderId="69" xfId="63" applyFont="1" applyBorder="1" applyAlignment="1">
      <alignment horizontal="distributed" vertical="center"/>
      <protection/>
    </xf>
    <xf numFmtId="0" fontId="29" fillId="0" borderId="68" xfId="63" applyFont="1" applyBorder="1" applyAlignment="1">
      <alignment horizontal="center" vertical="center"/>
      <protection/>
    </xf>
    <xf numFmtId="0" fontId="29" fillId="0" borderId="70" xfId="63" applyFont="1" applyBorder="1">
      <alignment/>
      <protection/>
    </xf>
    <xf numFmtId="0" fontId="29" fillId="0" borderId="69" xfId="63" applyFont="1" applyBorder="1">
      <alignment/>
      <protection/>
    </xf>
    <xf numFmtId="0" fontId="29" fillId="0" borderId="18" xfId="63" applyFont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3" fillId="0" borderId="0" xfId="63" applyFont="1" applyAlignment="1">
      <alignment horizontal="center"/>
      <protection/>
    </xf>
    <xf numFmtId="183" fontId="33" fillId="0" borderId="0" xfId="63" applyNumberFormat="1" applyFont="1">
      <alignment/>
      <protection/>
    </xf>
    <xf numFmtId="0" fontId="29" fillId="0" borderId="13" xfId="63" applyFont="1" applyBorder="1" applyAlignment="1">
      <alignment/>
      <protection/>
    </xf>
    <xf numFmtId="0" fontId="40" fillId="0" borderId="13" xfId="63" applyFont="1" applyBorder="1" applyAlignment="1">
      <alignment horizontal="center"/>
      <protection/>
    </xf>
    <xf numFmtId="0" fontId="110" fillId="0" borderId="0" xfId="63" applyFont="1" applyBorder="1" applyAlignment="1">
      <alignment horizontal="center"/>
      <protection/>
    </xf>
    <xf numFmtId="0" fontId="110" fillId="0" borderId="0" xfId="63" applyFont="1" applyBorder="1" applyAlignment="1">
      <alignment vertical="center"/>
      <protection/>
    </xf>
    <xf numFmtId="0" fontId="110" fillId="0" borderId="0" xfId="63" applyFont="1" applyBorder="1" applyAlignment="1">
      <alignment vertical="center" wrapText="1" shrinkToFit="1"/>
      <protection/>
    </xf>
    <xf numFmtId="0" fontId="111" fillId="0" borderId="43" xfId="63" applyFont="1" applyBorder="1" applyAlignment="1">
      <alignment horizontal="center"/>
      <protection/>
    </xf>
    <xf numFmtId="0" fontId="112" fillId="0" borderId="42" xfId="63" applyFont="1" applyBorder="1" applyAlignment="1">
      <alignment/>
      <protection/>
    </xf>
    <xf numFmtId="0" fontId="110" fillId="0" borderId="0" xfId="63" applyFont="1" applyBorder="1" applyAlignment="1">
      <alignment/>
      <protection/>
    </xf>
    <xf numFmtId="0" fontId="110" fillId="0" borderId="42" xfId="63" applyFont="1" applyBorder="1" applyAlignment="1">
      <alignment/>
      <protection/>
    </xf>
    <xf numFmtId="185" fontId="110" fillId="0" borderId="0" xfId="63" applyNumberFormat="1" applyFont="1" applyFill="1" applyBorder="1" applyAlignment="1">
      <alignment horizontal="center" vertical="center"/>
      <protection/>
    </xf>
    <xf numFmtId="185" fontId="110" fillId="0" borderId="42" xfId="63" applyNumberFormat="1" applyFont="1" applyFill="1" applyBorder="1" applyAlignment="1">
      <alignment horizontal="center" vertical="center" shrinkToFit="1"/>
      <protection/>
    </xf>
    <xf numFmtId="0" fontId="110" fillId="0" borderId="48" xfId="63" applyFont="1" applyFill="1" applyBorder="1" applyAlignment="1">
      <alignment vertical="center"/>
      <protection/>
    </xf>
    <xf numFmtId="0" fontId="110" fillId="0" borderId="49" xfId="63" applyFont="1" applyFill="1" applyBorder="1" applyAlignment="1">
      <alignment vertical="center"/>
      <protection/>
    </xf>
    <xf numFmtId="186" fontId="113" fillId="0" borderId="0" xfId="63" applyNumberFormat="1" applyFont="1" applyBorder="1" applyAlignment="1">
      <alignment horizontal="right" vertical="center"/>
      <protection/>
    </xf>
    <xf numFmtId="6" fontId="113" fillId="0" borderId="0" xfId="61" applyFont="1" applyBorder="1" applyAlignment="1">
      <alignment vertical="center"/>
    </xf>
    <xf numFmtId="0" fontId="43" fillId="0" borderId="13" xfId="63" applyFont="1" applyBorder="1" applyAlignment="1">
      <alignment horizontal="center"/>
      <protection/>
    </xf>
    <xf numFmtId="177" fontId="114" fillId="7" borderId="24" xfId="63" applyNumberFormat="1" applyFont="1" applyFill="1" applyBorder="1" applyAlignment="1" applyProtection="1">
      <alignment horizontal="center"/>
      <protection locked="0"/>
    </xf>
    <xf numFmtId="177" fontId="114" fillId="0" borderId="18" xfId="63" applyNumberFormat="1" applyFont="1" applyBorder="1" applyAlignment="1" applyProtection="1">
      <alignment horizontal="right"/>
      <protection locked="0"/>
    </xf>
    <xf numFmtId="0" fontId="8" fillId="33" borderId="0" xfId="63" applyFont="1" applyFill="1" applyBorder="1" applyAlignment="1" applyProtection="1">
      <alignment vertical="center" wrapText="1"/>
      <protection locked="0"/>
    </xf>
    <xf numFmtId="0" fontId="8" fillId="33" borderId="0" xfId="63" applyFont="1" applyFill="1" applyBorder="1" applyAlignment="1" applyProtection="1">
      <alignment horizontal="right" vertical="center" wrapText="1"/>
      <protection locked="0"/>
    </xf>
    <xf numFmtId="0" fontId="8" fillId="33" borderId="0" xfId="63" applyFont="1" applyFill="1" applyBorder="1" applyAlignment="1" applyProtection="1">
      <alignment horizontal="right" vertical="center" wrapText="1"/>
      <protection/>
    </xf>
    <xf numFmtId="0" fontId="8" fillId="33" borderId="14" xfId="63" applyFont="1" applyFill="1" applyBorder="1" applyAlignment="1" applyProtection="1">
      <alignment horizontal="right" vertical="center" wrapText="1"/>
      <protection/>
    </xf>
    <xf numFmtId="178" fontId="11" fillId="33" borderId="13" xfId="63" applyNumberFormat="1" applyFont="1" applyFill="1" applyBorder="1" applyAlignment="1" applyProtection="1">
      <alignment horizontal="right" vertical="center" wrapText="1"/>
      <protection locked="0"/>
    </xf>
    <xf numFmtId="0" fontId="8" fillId="33" borderId="13" xfId="63" applyFont="1" applyFill="1" applyBorder="1" applyAlignment="1" applyProtection="1">
      <alignment horizontal="right" vertical="center" wrapText="1"/>
      <protection/>
    </xf>
    <xf numFmtId="178" fontId="8" fillId="33" borderId="13" xfId="63" applyNumberFormat="1" applyFont="1" applyFill="1" applyBorder="1" applyAlignment="1" applyProtection="1">
      <alignment horizontal="right" vertical="center" wrapText="1"/>
      <protection locked="0"/>
    </xf>
    <xf numFmtId="0" fontId="8" fillId="33" borderId="50" xfId="63" applyFont="1" applyFill="1" applyBorder="1" applyAlignment="1" applyProtection="1">
      <alignment horizontal="right" vertical="center" wrapText="1"/>
      <protection/>
    </xf>
    <xf numFmtId="178" fontId="8" fillId="33" borderId="0" xfId="63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63" applyFont="1" applyFill="1" applyAlignment="1" applyProtection="1">
      <alignment vertical="center" wrapText="1"/>
      <protection locked="0"/>
    </xf>
    <xf numFmtId="178" fontId="8" fillId="7" borderId="0" xfId="63" applyNumberFormat="1" applyFont="1" applyFill="1" applyBorder="1" applyAlignment="1" applyProtection="1">
      <alignment horizontal="right" vertical="center" wrapText="1"/>
      <protection locked="0"/>
    </xf>
    <xf numFmtId="0" fontId="8" fillId="7" borderId="0" xfId="63" applyFont="1" applyFill="1" applyBorder="1" applyAlignment="1" applyProtection="1">
      <alignment horizontal="right" vertical="center" wrapText="1"/>
      <protection locked="0"/>
    </xf>
    <xf numFmtId="0" fontId="8" fillId="7" borderId="0" xfId="63" applyFont="1" applyFill="1" applyAlignment="1" applyProtection="1">
      <alignment horizontal="right" vertical="center" wrapText="1"/>
      <protection locked="0"/>
    </xf>
    <xf numFmtId="0" fontId="8" fillId="7" borderId="0" xfId="63" applyFont="1" applyFill="1" applyBorder="1" applyAlignment="1" applyProtection="1">
      <alignment horizontal="right" vertical="center" wrapText="1"/>
      <protection/>
    </xf>
    <xf numFmtId="0" fontId="8" fillId="7" borderId="14" xfId="63" applyFont="1" applyFill="1" applyBorder="1" applyAlignment="1" applyProtection="1">
      <alignment horizontal="right" vertical="center" wrapText="1"/>
      <protection/>
    </xf>
    <xf numFmtId="0" fontId="8" fillId="7" borderId="13" xfId="63" applyFont="1" applyFill="1" applyBorder="1" applyAlignment="1" applyProtection="1">
      <alignment horizontal="right" vertical="top" wrapText="1"/>
      <protection/>
    </xf>
    <xf numFmtId="0" fontId="8" fillId="7" borderId="50" xfId="63" applyFont="1" applyFill="1" applyBorder="1" applyAlignment="1" applyProtection="1">
      <alignment horizontal="right" vertical="top" wrapText="1"/>
      <protection/>
    </xf>
    <xf numFmtId="49" fontId="4" fillId="33" borderId="10" xfId="63" applyNumberFormat="1" applyFont="1" applyFill="1" applyBorder="1" applyAlignment="1" applyProtection="1">
      <alignment horizontal="center" vertical="center"/>
      <protection hidden="1"/>
    </xf>
    <xf numFmtId="49" fontId="4" fillId="33" borderId="10" xfId="63" applyNumberFormat="1" applyFont="1" applyFill="1" applyBorder="1" applyAlignment="1" applyProtection="1">
      <alignment horizontal="center" vertical="center"/>
      <protection locked="0"/>
    </xf>
    <xf numFmtId="178" fontId="4" fillId="33" borderId="13" xfId="63" applyNumberFormat="1" applyFont="1" applyFill="1" applyBorder="1" applyAlignment="1" applyProtection="1">
      <alignment horizontal="right" vertical="center"/>
      <protection locked="0"/>
    </xf>
    <xf numFmtId="49" fontId="4" fillId="33" borderId="0" xfId="63" applyNumberFormat="1" applyFont="1" applyFill="1" applyAlignment="1" applyProtection="1">
      <alignment vertical="center"/>
      <protection locked="0"/>
    </xf>
    <xf numFmtId="49" fontId="4" fillId="33" borderId="0" xfId="63" applyNumberFormat="1" applyFont="1" applyFill="1" applyAlignment="1" applyProtection="1">
      <alignment vertical="center"/>
      <protection hidden="1"/>
    </xf>
    <xf numFmtId="49" fontId="4" fillId="33" borderId="0" xfId="63" applyNumberFormat="1" applyFont="1" applyFill="1" applyBorder="1" applyAlignment="1" applyProtection="1">
      <alignment vertical="center"/>
      <protection locked="0"/>
    </xf>
    <xf numFmtId="49" fontId="6" fillId="33" borderId="10" xfId="63" applyNumberFormat="1" applyFont="1" applyFill="1" applyBorder="1" applyAlignment="1" applyProtection="1">
      <alignment horizontal="center" vertical="center"/>
      <protection locked="0"/>
    </xf>
    <xf numFmtId="49" fontId="7" fillId="33" borderId="0" xfId="63" applyNumberFormat="1" applyFont="1" applyFill="1" applyBorder="1" applyAlignment="1" applyProtection="1">
      <alignment vertical="center" wrapText="1"/>
      <protection hidden="1"/>
    </xf>
    <xf numFmtId="49" fontId="6" fillId="33" borderId="13" xfId="63" applyNumberFormat="1" applyFont="1" applyFill="1" applyBorder="1" applyAlignment="1" applyProtection="1">
      <alignment horizontal="distributed"/>
      <protection hidden="1"/>
    </xf>
    <xf numFmtId="0" fontId="15" fillId="33" borderId="13" xfId="63" applyFont="1" applyFill="1" applyBorder="1" applyAlignment="1">
      <alignment horizontal="distributed"/>
      <protection/>
    </xf>
    <xf numFmtId="49" fontId="10" fillId="33" borderId="0" xfId="63" applyNumberFormat="1" applyFont="1" applyFill="1" applyAlignment="1" applyProtection="1">
      <alignment horizontal="distributed" vertical="center"/>
      <protection hidden="1"/>
    </xf>
    <xf numFmtId="49" fontId="5" fillId="33" borderId="0" xfId="63" applyNumberFormat="1" applyFont="1" applyFill="1" applyAlignment="1" applyProtection="1">
      <alignment vertical="center"/>
      <protection hidden="1"/>
    </xf>
    <xf numFmtId="0" fontId="2" fillId="33" borderId="0" xfId="63" applyFill="1" applyAlignment="1">
      <alignment vertical="center"/>
      <protection/>
    </xf>
    <xf numFmtId="49" fontId="4" fillId="33" borderId="18" xfId="63" applyNumberFormat="1" applyFont="1" applyFill="1" applyBorder="1" applyAlignment="1" applyProtection="1">
      <alignment horizontal="center" vertical="center"/>
      <protection hidden="1"/>
    </xf>
    <xf numFmtId="49" fontId="4" fillId="33" borderId="15" xfId="63" applyNumberFormat="1" applyFont="1" applyFill="1" applyBorder="1" applyAlignment="1" applyProtection="1">
      <alignment horizontal="center" vertical="center"/>
      <protection hidden="1"/>
    </xf>
    <xf numFmtId="49" fontId="4" fillId="33" borderId="16" xfId="63" applyNumberFormat="1" applyFont="1" applyFill="1" applyBorder="1" applyAlignment="1" applyProtection="1">
      <alignment horizontal="center" vertical="center"/>
      <protection hidden="1"/>
    </xf>
    <xf numFmtId="49" fontId="4" fillId="33" borderId="27" xfId="63" applyNumberFormat="1" applyFont="1" applyFill="1" applyBorder="1" applyAlignment="1" applyProtection="1">
      <alignment horizontal="distributed" vertical="center"/>
      <protection hidden="1"/>
    </xf>
    <xf numFmtId="49" fontId="4" fillId="33" borderId="17" xfId="63" applyNumberFormat="1" applyFont="1" applyFill="1" applyBorder="1" applyAlignment="1" applyProtection="1">
      <alignment horizontal="distributed" vertical="center"/>
      <protection hidden="1"/>
    </xf>
    <xf numFmtId="49" fontId="4" fillId="33" borderId="28" xfId="63" applyNumberFormat="1" applyFont="1" applyFill="1" applyBorder="1" applyAlignment="1" applyProtection="1">
      <alignment horizontal="distributed" vertical="center"/>
      <protection hidden="1"/>
    </xf>
    <xf numFmtId="49" fontId="4" fillId="33" borderId="47" xfId="63" applyNumberFormat="1" applyFont="1" applyFill="1" applyBorder="1" applyAlignment="1" applyProtection="1">
      <alignment horizontal="distributed" vertical="center"/>
      <protection hidden="1"/>
    </xf>
    <xf numFmtId="49" fontId="4" fillId="33" borderId="0" xfId="63" applyNumberFormat="1" applyFont="1" applyFill="1" applyBorder="1" applyAlignment="1" applyProtection="1">
      <alignment horizontal="distributed" vertical="center"/>
      <protection hidden="1"/>
    </xf>
    <xf numFmtId="49" fontId="4" fillId="33" borderId="14" xfId="63" applyNumberFormat="1" applyFont="1" applyFill="1" applyBorder="1" applyAlignment="1" applyProtection="1">
      <alignment horizontal="distributed" vertical="center"/>
      <protection hidden="1"/>
    </xf>
    <xf numFmtId="49" fontId="4" fillId="33" borderId="30" xfId="63" applyNumberFormat="1" applyFont="1" applyFill="1" applyBorder="1" applyAlignment="1" applyProtection="1">
      <alignment horizontal="distributed" vertical="center"/>
      <protection hidden="1"/>
    </xf>
    <xf numFmtId="49" fontId="4" fillId="33" borderId="13" xfId="63" applyNumberFormat="1" applyFont="1" applyFill="1" applyBorder="1" applyAlignment="1" applyProtection="1">
      <alignment horizontal="distributed" vertical="center"/>
      <protection hidden="1"/>
    </xf>
    <xf numFmtId="49" fontId="4" fillId="33" borderId="50" xfId="63" applyNumberFormat="1" applyFont="1" applyFill="1" applyBorder="1" applyAlignment="1" applyProtection="1">
      <alignment horizontal="distributed" vertical="center"/>
      <protection hidden="1"/>
    </xf>
    <xf numFmtId="49" fontId="4" fillId="33" borderId="30" xfId="63" applyNumberFormat="1" applyFont="1" applyFill="1" applyBorder="1" applyAlignment="1" applyProtection="1">
      <alignment horizontal="distributed" vertical="top"/>
      <protection hidden="1"/>
    </xf>
    <xf numFmtId="49" fontId="4" fillId="33" borderId="13" xfId="63" applyNumberFormat="1" applyFont="1" applyFill="1" applyBorder="1" applyAlignment="1" applyProtection="1">
      <alignment horizontal="distributed" vertical="top"/>
      <protection hidden="1"/>
    </xf>
    <xf numFmtId="49" fontId="4" fillId="33" borderId="50" xfId="63" applyNumberFormat="1" applyFont="1" applyFill="1" applyBorder="1" applyAlignment="1" applyProtection="1">
      <alignment horizontal="distributed" vertical="top"/>
      <protection hidden="1"/>
    </xf>
    <xf numFmtId="49" fontId="11" fillId="33" borderId="13" xfId="63" applyNumberFormat="1" applyFont="1" applyFill="1" applyBorder="1" applyAlignment="1" applyProtection="1">
      <alignment horizontal="center"/>
      <protection hidden="1"/>
    </xf>
    <xf numFmtId="49" fontId="4" fillId="33" borderId="10" xfId="63" applyNumberFormat="1" applyFont="1" applyFill="1" applyBorder="1" applyAlignment="1" applyProtection="1">
      <alignment horizontal="center" vertical="center" wrapText="1"/>
      <protection hidden="1"/>
    </xf>
    <xf numFmtId="49" fontId="8" fillId="33" borderId="27" xfId="63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63" applyFill="1" applyBorder="1" applyAlignment="1" applyProtection="1">
      <alignment horizontal="center" vertical="center"/>
      <protection locked="0"/>
    </xf>
    <xf numFmtId="0" fontId="2" fillId="33" borderId="28" xfId="63" applyFill="1" applyBorder="1" applyAlignment="1" applyProtection="1">
      <alignment horizontal="center" vertical="center"/>
      <protection locked="0"/>
    </xf>
    <xf numFmtId="49" fontId="4" fillId="33" borderId="10" xfId="63" applyNumberFormat="1" applyFont="1" applyFill="1" applyBorder="1" applyAlignment="1" applyProtection="1">
      <alignment horizontal="center" vertical="distributed" textRotation="255"/>
      <protection hidden="1"/>
    </xf>
    <xf numFmtId="178" fontId="17" fillId="33" borderId="0" xfId="63" applyNumberFormat="1" applyFont="1" applyFill="1" applyBorder="1" applyAlignment="1" applyProtection="1">
      <alignment horizontal="right" vertical="center" wrapText="1"/>
      <protection locked="0"/>
    </xf>
    <xf numFmtId="178" fontId="8" fillId="33" borderId="30" xfId="63" applyNumberFormat="1" applyFont="1" applyFill="1" applyBorder="1" applyAlignment="1" applyProtection="1">
      <alignment horizontal="center" vertical="top" wrapText="1"/>
      <protection locked="0"/>
    </xf>
    <xf numFmtId="178" fontId="8" fillId="33" borderId="13" xfId="63" applyNumberFormat="1" applyFont="1" applyFill="1" applyBorder="1" applyAlignment="1" applyProtection="1">
      <alignment horizontal="center" vertical="top" wrapText="1"/>
      <protection locked="0"/>
    </xf>
    <xf numFmtId="0" fontId="8" fillId="33" borderId="47" xfId="63" applyFont="1" applyFill="1" applyBorder="1" applyAlignment="1" applyProtection="1">
      <alignment horizontal="center" vertical="center" wrapText="1"/>
      <protection locked="0"/>
    </xf>
    <xf numFmtId="0" fontId="8" fillId="33" borderId="0" xfId="63" applyFont="1" applyFill="1" applyBorder="1" applyAlignment="1" applyProtection="1">
      <alignment horizontal="center" vertical="center" wrapText="1"/>
      <protection locked="0"/>
    </xf>
    <xf numFmtId="49" fontId="4" fillId="33" borderId="27" xfId="63" applyNumberFormat="1" applyFont="1" applyFill="1" applyBorder="1" applyAlignment="1" applyProtection="1">
      <alignment horizontal="distributed"/>
      <protection hidden="1"/>
    </xf>
    <xf numFmtId="49" fontId="4" fillId="33" borderId="17" xfId="63" applyNumberFormat="1" applyFont="1" applyFill="1" applyBorder="1" applyAlignment="1" applyProtection="1">
      <alignment horizontal="distributed"/>
      <protection hidden="1"/>
    </xf>
    <xf numFmtId="49" fontId="4" fillId="33" borderId="28" xfId="63" applyNumberFormat="1" applyFont="1" applyFill="1" applyBorder="1" applyAlignment="1" applyProtection="1">
      <alignment horizontal="distributed"/>
      <protection hidden="1"/>
    </xf>
    <xf numFmtId="49" fontId="4" fillId="33" borderId="0" xfId="63" applyNumberFormat="1" applyFont="1" applyFill="1" applyBorder="1" applyAlignment="1" applyProtection="1">
      <alignment vertical="center"/>
      <protection hidden="1"/>
    </xf>
    <xf numFmtId="49" fontId="7" fillId="33" borderId="18" xfId="63" applyNumberFormat="1" applyFont="1" applyFill="1" applyBorder="1" applyAlignment="1" applyProtection="1">
      <alignment vertical="center" wrapText="1"/>
      <protection hidden="1"/>
    </xf>
    <xf numFmtId="49" fontId="7" fillId="33" borderId="15" xfId="63" applyNumberFormat="1" applyFont="1" applyFill="1" applyBorder="1" applyAlignment="1" applyProtection="1">
      <alignment vertical="center"/>
      <protection hidden="1"/>
    </xf>
    <xf numFmtId="49" fontId="7" fillId="33" borderId="16" xfId="63" applyNumberFormat="1" applyFont="1" applyFill="1" applyBorder="1" applyAlignment="1" applyProtection="1">
      <alignment vertical="center"/>
      <protection hidden="1"/>
    </xf>
    <xf numFmtId="0" fontId="6" fillId="33" borderId="71" xfId="63" applyNumberFormat="1" applyFont="1" applyFill="1" applyBorder="1" applyAlignment="1" applyProtection="1">
      <alignment horizontal="center" vertical="center"/>
      <protection locked="0"/>
    </xf>
    <xf numFmtId="0" fontId="6" fillId="33" borderId="72" xfId="63" applyNumberFormat="1" applyFont="1" applyFill="1" applyBorder="1" applyAlignment="1" applyProtection="1">
      <alignment horizontal="center" vertical="center"/>
      <protection locked="0"/>
    </xf>
    <xf numFmtId="0" fontId="6" fillId="33" borderId="73" xfId="63" applyNumberFormat="1" applyFont="1" applyFill="1" applyBorder="1" applyAlignment="1" applyProtection="1">
      <alignment horizontal="center" vertical="top"/>
      <protection locked="0"/>
    </xf>
    <xf numFmtId="0" fontId="6" fillId="33" borderId="74" xfId="63" applyNumberFormat="1" applyFont="1" applyFill="1" applyBorder="1" applyAlignment="1" applyProtection="1">
      <alignment horizontal="center" vertical="top"/>
      <protection locked="0"/>
    </xf>
    <xf numFmtId="0" fontId="6" fillId="33" borderId="75" xfId="63" applyNumberFormat="1" applyFont="1" applyFill="1" applyBorder="1" applyAlignment="1" applyProtection="1">
      <alignment horizontal="center" vertical="center"/>
      <protection locked="0"/>
    </xf>
    <xf numFmtId="0" fontId="6" fillId="33" borderId="76" xfId="63" applyNumberFormat="1" applyFont="1" applyFill="1" applyBorder="1" applyAlignment="1" applyProtection="1">
      <alignment horizontal="center" vertical="center"/>
      <protection locked="0"/>
    </xf>
    <xf numFmtId="0" fontId="6" fillId="33" borderId="77" xfId="63" applyNumberFormat="1" applyFont="1" applyFill="1" applyBorder="1" applyAlignment="1" applyProtection="1">
      <alignment horizontal="center" vertical="center"/>
      <protection locked="0"/>
    </xf>
    <xf numFmtId="0" fontId="6" fillId="33" borderId="78" xfId="63" applyNumberFormat="1" applyFont="1" applyFill="1" applyBorder="1" applyAlignment="1" applyProtection="1">
      <alignment horizontal="center" vertical="center"/>
      <protection locked="0"/>
    </xf>
    <xf numFmtId="0" fontId="6" fillId="33" borderId="79" xfId="63" applyNumberFormat="1" applyFont="1" applyFill="1" applyBorder="1" applyAlignment="1" applyProtection="1">
      <alignment horizontal="center" vertical="top"/>
      <protection locked="0"/>
    </xf>
    <xf numFmtId="49" fontId="4" fillId="33" borderId="18" xfId="63" applyNumberFormat="1" applyFont="1" applyFill="1" applyBorder="1" applyAlignment="1" applyProtection="1">
      <alignment horizontal="distributed" vertical="center"/>
      <protection hidden="1"/>
    </xf>
    <xf numFmtId="49" fontId="4" fillId="33" borderId="15" xfId="63" applyNumberFormat="1" applyFont="1" applyFill="1" applyBorder="1" applyAlignment="1" applyProtection="1">
      <alignment horizontal="distributed" vertical="center"/>
      <protection hidden="1"/>
    </xf>
    <xf numFmtId="49" fontId="4" fillId="33" borderId="16" xfId="63" applyNumberFormat="1" applyFont="1" applyFill="1" applyBorder="1" applyAlignment="1" applyProtection="1">
      <alignment horizontal="distributed" vertical="center"/>
      <protection hidden="1"/>
    </xf>
    <xf numFmtId="0" fontId="6" fillId="33" borderId="71" xfId="63" applyNumberFormat="1" applyFont="1" applyFill="1" applyBorder="1" applyAlignment="1" applyProtection="1">
      <alignment horizontal="center" vertical="top"/>
      <protection locked="0"/>
    </xf>
    <xf numFmtId="0" fontId="6" fillId="33" borderId="72" xfId="63" applyNumberFormat="1" applyFont="1" applyFill="1" applyBorder="1" applyAlignment="1" applyProtection="1">
      <alignment horizontal="center" vertical="top"/>
      <protection locked="0"/>
    </xf>
    <xf numFmtId="0" fontId="6" fillId="33" borderId="78" xfId="63" applyNumberFormat="1" applyFont="1" applyFill="1" applyBorder="1" applyAlignment="1" applyProtection="1">
      <alignment horizontal="center" vertical="top"/>
      <protection locked="0"/>
    </xf>
    <xf numFmtId="49" fontId="4" fillId="33" borderId="27" xfId="63" applyNumberFormat="1" applyFont="1" applyFill="1" applyBorder="1" applyAlignment="1" applyProtection="1">
      <alignment vertical="center"/>
      <protection hidden="1"/>
    </xf>
    <xf numFmtId="49" fontId="4" fillId="33" borderId="17" xfId="63" applyNumberFormat="1" applyFont="1" applyFill="1" applyBorder="1" applyAlignment="1" applyProtection="1">
      <alignment vertical="center"/>
      <protection hidden="1"/>
    </xf>
    <xf numFmtId="49" fontId="4" fillId="33" borderId="28" xfId="63" applyNumberFormat="1" applyFont="1" applyFill="1" applyBorder="1" applyAlignment="1" applyProtection="1">
      <alignment vertical="center"/>
      <protection hidden="1"/>
    </xf>
    <xf numFmtId="49" fontId="4" fillId="33" borderId="30" xfId="63" applyNumberFormat="1" applyFont="1" applyFill="1" applyBorder="1" applyAlignment="1" applyProtection="1">
      <alignment vertical="center"/>
      <protection hidden="1"/>
    </xf>
    <xf numFmtId="49" fontId="4" fillId="33" borderId="13" xfId="63" applyNumberFormat="1" applyFont="1" applyFill="1" applyBorder="1" applyAlignment="1" applyProtection="1">
      <alignment vertical="center"/>
      <protection hidden="1"/>
    </xf>
    <xf numFmtId="49" fontId="4" fillId="33" borderId="50" xfId="63" applyNumberFormat="1" applyFont="1" applyFill="1" applyBorder="1" applyAlignment="1" applyProtection="1">
      <alignment vertical="center"/>
      <protection hidden="1"/>
    </xf>
    <xf numFmtId="49" fontId="4" fillId="33" borderId="27" xfId="63" applyNumberFormat="1" applyFont="1" applyFill="1" applyBorder="1" applyAlignment="1" applyProtection="1">
      <alignment vertical="center" wrapText="1"/>
      <protection hidden="1"/>
    </xf>
    <xf numFmtId="49" fontId="4" fillId="33" borderId="18" xfId="63" applyNumberFormat="1" applyFont="1" applyFill="1" applyBorder="1" applyAlignment="1" applyProtection="1">
      <alignment vertical="center" wrapText="1"/>
      <protection hidden="1"/>
    </xf>
    <xf numFmtId="49" fontId="4" fillId="33" borderId="15" xfId="63" applyNumberFormat="1" applyFont="1" applyFill="1" applyBorder="1" applyAlignment="1" applyProtection="1">
      <alignment vertical="center"/>
      <protection hidden="1"/>
    </xf>
    <xf numFmtId="49" fontId="4" fillId="33" borderId="16" xfId="63" applyNumberFormat="1" applyFont="1" applyFill="1" applyBorder="1" applyAlignment="1" applyProtection="1">
      <alignment vertical="center"/>
      <protection hidden="1"/>
    </xf>
    <xf numFmtId="49" fontId="4" fillId="33" borderId="27" xfId="63" applyNumberFormat="1" applyFont="1" applyFill="1" applyBorder="1" applyAlignment="1" applyProtection="1">
      <alignment horizontal="center" vertical="center"/>
      <protection hidden="1"/>
    </xf>
    <xf numFmtId="49" fontId="4" fillId="33" borderId="17" xfId="63" applyNumberFormat="1" applyFont="1" applyFill="1" applyBorder="1" applyAlignment="1" applyProtection="1">
      <alignment horizontal="center" vertical="center"/>
      <protection hidden="1"/>
    </xf>
    <xf numFmtId="49" fontId="4" fillId="33" borderId="47" xfId="63" applyNumberFormat="1" applyFont="1" applyFill="1" applyBorder="1" applyAlignment="1" applyProtection="1">
      <alignment horizontal="center" vertical="center"/>
      <protection hidden="1"/>
    </xf>
    <xf numFmtId="49" fontId="4" fillId="33" borderId="0" xfId="63" applyNumberFormat="1" applyFont="1" applyFill="1" applyBorder="1" applyAlignment="1" applyProtection="1">
      <alignment horizontal="center" vertical="center"/>
      <protection hidden="1"/>
    </xf>
    <xf numFmtId="49" fontId="4" fillId="33" borderId="14" xfId="63" applyNumberFormat="1" applyFont="1" applyFill="1" applyBorder="1" applyAlignment="1" applyProtection="1">
      <alignment vertical="center"/>
      <protection hidden="1"/>
    </xf>
    <xf numFmtId="49" fontId="4" fillId="33" borderId="26" xfId="63" applyNumberFormat="1" applyFont="1" applyFill="1" applyBorder="1" applyAlignment="1" applyProtection="1">
      <alignment horizontal="distributed" vertical="center" textRotation="255"/>
      <protection hidden="1"/>
    </xf>
    <xf numFmtId="49" fontId="4" fillId="33" borderId="36" xfId="63" applyNumberFormat="1" applyFont="1" applyFill="1" applyBorder="1" applyAlignment="1" applyProtection="1">
      <alignment horizontal="distributed" vertical="center" textRotation="255"/>
      <protection hidden="1"/>
    </xf>
    <xf numFmtId="0" fontId="2" fillId="33" borderId="36" xfId="63" applyFill="1" applyBorder="1" applyAlignment="1">
      <alignment vertical="center"/>
      <protection/>
    </xf>
    <xf numFmtId="0" fontId="4" fillId="33" borderId="27" xfId="63" applyNumberFormat="1" applyFont="1" applyFill="1" applyBorder="1" applyAlignment="1" applyProtection="1">
      <alignment horizontal="left" vertical="center" wrapText="1"/>
      <protection hidden="1"/>
    </xf>
    <xf numFmtId="0" fontId="4" fillId="33" borderId="17" xfId="63" applyNumberFormat="1" applyFont="1" applyFill="1" applyBorder="1" applyAlignment="1" applyProtection="1">
      <alignment horizontal="left" vertical="center"/>
      <protection hidden="1"/>
    </xf>
    <xf numFmtId="0" fontId="4" fillId="33" borderId="28" xfId="63" applyNumberFormat="1" applyFont="1" applyFill="1" applyBorder="1" applyAlignment="1" applyProtection="1">
      <alignment horizontal="left" vertical="center"/>
      <protection hidden="1"/>
    </xf>
    <xf numFmtId="0" fontId="4" fillId="33" borderId="47" xfId="63" applyNumberFormat="1" applyFont="1" applyFill="1" applyBorder="1" applyAlignment="1" applyProtection="1">
      <alignment horizontal="left" vertical="center"/>
      <protection hidden="1"/>
    </xf>
    <xf numFmtId="0" fontId="4" fillId="33" borderId="0" xfId="63" applyNumberFormat="1" applyFont="1" applyFill="1" applyBorder="1" applyAlignment="1" applyProtection="1">
      <alignment horizontal="left" vertical="center"/>
      <protection hidden="1"/>
    </xf>
    <xf numFmtId="0" fontId="4" fillId="33" borderId="14" xfId="63" applyNumberFormat="1" applyFont="1" applyFill="1" applyBorder="1" applyAlignment="1" applyProtection="1">
      <alignment horizontal="left" vertical="center"/>
      <protection hidden="1"/>
    </xf>
    <xf numFmtId="0" fontId="13" fillId="33" borderId="47" xfId="63" applyNumberFormat="1" applyFont="1" applyFill="1" applyBorder="1" applyAlignment="1">
      <alignment horizontal="left" vertical="center"/>
      <protection/>
    </xf>
    <xf numFmtId="0" fontId="13" fillId="33" borderId="0" xfId="63" applyNumberFormat="1" applyFont="1" applyFill="1" applyAlignment="1">
      <alignment horizontal="left" vertical="center"/>
      <protection/>
    </xf>
    <xf numFmtId="0" fontId="13" fillId="33" borderId="14" xfId="63" applyNumberFormat="1" applyFont="1" applyFill="1" applyBorder="1" applyAlignment="1">
      <alignment horizontal="left" vertical="center"/>
      <protection/>
    </xf>
    <xf numFmtId="49" fontId="4" fillId="33" borderId="19" xfId="63" applyNumberFormat="1" applyFont="1" applyFill="1" applyBorder="1" applyAlignment="1" applyProtection="1">
      <alignment horizontal="distributed" vertical="center" textRotation="255"/>
      <protection hidden="1"/>
    </xf>
    <xf numFmtId="49" fontId="4" fillId="33" borderId="27" xfId="63" applyNumberFormat="1" applyFont="1" applyFill="1" applyBorder="1" applyAlignment="1" applyProtection="1">
      <alignment horizontal="left" vertical="center"/>
      <protection locked="0"/>
    </xf>
    <xf numFmtId="0" fontId="13" fillId="33" borderId="17" xfId="63" applyFont="1" applyFill="1" applyBorder="1" applyAlignment="1" applyProtection="1">
      <alignment horizontal="left" vertical="center"/>
      <protection locked="0"/>
    </xf>
    <xf numFmtId="0" fontId="13" fillId="33" borderId="28" xfId="63" applyFont="1" applyFill="1" applyBorder="1" applyAlignment="1" applyProtection="1">
      <alignment horizontal="left" vertical="center"/>
      <protection locked="0"/>
    </xf>
    <xf numFmtId="0" fontId="13" fillId="33" borderId="47" xfId="63" applyFont="1" applyFill="1" applyBorder="1" applyAlignment="1" applyProtection="1">
      <alignment horizontal="left" vertical="center"/>
      <protection locked="0"/>
    </xf>
    <xf numFmtId="0" fontId="13" fillId="33" borderId="0" xfId="63" applyFont="1" applyFill="1" applyBorder="1" applyAlignment="1" applyProtection="1">
      <alignment horizontal="left" vertical="center"/>
      <protection locked="0"/>
    </xf>
    <xf numFmtId="0" fontId="13" fillId="33" borderId="14" xfId="63" applyFont="1" applyFill="1" applyBorder="1" applyAlignment="1" applyProtection="1">
      <alignment horizontal="left" vertical="center"/>
      <protection locked="0"/>
    </xf>
    <xf numFmtId="0" fontId="13" fillId="33" borderId="30" xfId="63" applyFont="1" applyFill="1" applyBorder="1" applyAlignment="1" applyProtection="1">
      <alignment horizontal="left" vertical="center"/>
      <protection locked="0"/>
    </xf>
    <xf numFmtId="0" fontId="13" fillId="33" borderId="13" xfId="63" applyFont="1" applyFill="1" applyBorder="1" applyAlignment="1" applyProtection="1">
      <alignment horizontal="left" vertical="center"/>
      <protection locked="0"/>
    </xf>
    <xf numFmtId="0" fontId="13" fillId="33" borderId="50" xfId="63" applyFont="1" applyFill="1" applyBorder="1" applyAlignment="1" applyProtection="1">
      <alignment horizontal="left" vertical="center"/>
      <protection locked="0"/>
    </xf>
    <xf numFmtId="0" fontId="4" fillId="33" borderId="15" xfId="63" applyFont="1" applyFill="1" applyBorder="1" applyAlignment="1">
      <alignment vertical="center"/>
      <protection/>
    </xf>
    <xf numFmtId="49" fontId="4" fillId="33" borderId="30" xfId="63" applyNumberFormat="1" applyFont="1" applyFill="1" applyBorder="1" applyAlignment="1" applyProtection="1">
      <alignment horizontal="center" vertical="center"/>
      <protection hidden="1"/>
    </xf>
    <xf numFmtId="49" fontId="4" fillId="33" borderId="13" xfId="63" applyNumberFormat="1" applyFont="1" applyFill="1" applyBorder="1" applyAlignment="1" applyProtection="1">
      <alignment horizontal="center" vertical="center"/>
      <protection hidden="1"/>
    </xf>
    <xf numFmtId="49" fontId="4" fillId="33" borderId="26" xfId="63" applyNumberFormat="1" applyFont="1" applyFill="1" applyBorder="1" applyAlignment="1" applyProtection="1">
      <alignment horizontal="center" vertical="distributed" textRotation="255"/>
      <protection hidden="1"/>
    </xf>
    <xf numFmtId="49" fontId="4" fillId="33" borderId="36" xfId="63" applyNumberFormat="1" applyFont="1" applyFill="1" applyBorder="1" applyAlignment="1" applyProtection="1">
      <alignment horizontal="center" vertical="distributed" textRotation="255"/>
      <protection hidden="1"/>
    </xf>
    <xf numFmtId="49" fontId="4" fillId="33" borderId="19" xfId="63" applyNumberFormat="1" applyFont="1" applyFill="1" applyBorder="1" applyAlignment="1" applyProtection="1">
      <alignment horizontal="center" vertical="distributed" textRotation="255"/>
      <protection hidden="1"/>
    </xf>
    <xf numFmtId="49" fontId="4" fillId="33" borderId="15" xfId="63" applyNumberFormat="1" applyFont="1" applyFill="1" applyBorder="1" applyAlignment="1" applyProtection="1">
      <alignment horizontal="right" vertical="center"/>
      <protection hidden="1" locked="0"/>
    </xf>
    <xf numFmtId="49" fontId="4" fillId="33" borderId="10" xfId="63" applyNumberFormat="1" applyFont="1" applyFill="1" applyBorder="1" applyAlignment="1" applyProtection="1">
      <alignment vertical="center"/>
      <protection hidden="1"/>
    </xf>
    <xf numFmtId="49" fontId="4" fillId="33" borderId="26" xfId="63" applyNumberFormat="1" applyFont="1" applyFill="1" applyBorder="1" applyAlignment="1" applyProtection="1">
      <alignment horizontal="center" vertical="distributed" textRotation="255"/>
      <protection hidden="1"/>
    </xf>
    <xf numFmtId="49" fontId="4" fillId="33" borderId="36" xfId="63" applyNumberFormat="1" applyFont="1" applyFill="1" applyBorder="1" applyAlignment="1" applyProtection="1">
      <alignment horizontal="center" vertical="distributed" textRotation="255"/>
      <protection hidden="1"/>
    </xf>
    <xf numFmtId="49" fontId="4" fillId="33" borderId="19" xfId="63" applyNumberFormat="1" applyFont="1" applyFill="1" applyBorder="1" applyAlignment="1" applyProtection="1">
      <alignment horizontal="center" vertical="distributed" textRotation="255"/>
      <protection hidden="1"/>
    </xf>
    <xf numFmtId="0" fontId="2" fillId="33" borderId="15" xfId="63" applyFill="1" applyBorder="1" applyAlignment="1">
      <alignment vertical="center"/>
      <protection/>
    </xf>
    <xf numFmtId="0" fontId="2" fillId="33" borderId="15" xfId="63" applyFill="1" applyBorder="1" applyAlignment="1">
      <alignment horizontal="right" vertical="center"/>
      <protection/>
    </xf>
    <xf numFmtId="0" fontId="8" fillId="7" borderId="47" xfId="63" applyFont="1" applyFill="1" applyBorder="1" applyAlignment="1" applyProtection="1">
      <alignment horizontal="center" vertical="center" wrapText="1"/>
      <protection locked="0"/>
    </xf>
    <xf numFmtId="0" fontId="8" fillId="7" borderId="0" xfId="63" applyFont="1" applyFill="1" applyBorder="1" applyAlignment="1" applyProtection="1">
      <alignment horizontal="center" vertical="center" wrapText="1"/>
      <protection locked="0"/>
    </xf>
    <xf numFmtId="49" fontId="17" fillId="7" borderId="0" xfId="63" applyNumberFormat="1" applyFont="1" applyFill="1" applyAlignment="1" applyProtection="1">
      <alignment vertical="center"/>
      <protection locked="0"/>
    </xf>
    <xf numFmtId="49" fontId="4" fillId="7" borderId="27" xfId="63" applyNumberFormat="1" applyFont="1" applyFill="1" applyBorder="1" applyAlignment="1" applyProtection="1">
      <alignment horizontal="distributed"/>
      <protection hidden="1"/>
    </xf>
    <xf numFmtId="49" fontId="4" fillId="7" borderId="17" xfId="63" applyNumberFormat="1" applyFont="1" applyFill="1" applyBorder="1" applyAlignment="1" applyProtection="1">
      <alignment horizontal="distributed"/>
      <protection hidden="1"/>
    </xf>
    <xf numFmtId="49" fontId="4" fillId="7" borderId="28" xfId="63" applyNumberFormat="1" applyFont="1" applyFill="1" applyBorder="1" applyAlignment="1" applyProtection="1">
      <alignment horizontal="distributed"/>
      <protection hidden="1"/>
    </xf>
    <xf numFmtId="0" fontId="18" fillId="7" borderId="73" xfId="63" applyNumberFormat="1" applyFont="1" applyFill="1" applyBorder="1" applyAlignment="1" applyProtection="1">
      <alignment horizontal="center" vertical="top"/>
      <protection locked="0"/>
    </xf>
    <xf numFmtId="0" fontId="18" fillId="7" borderId="74" xfId="63" applyNumberFormat="1" applyFont="1" applyFill="1" applyBorder="1" applyAlignment="1" applyProtection="1">
      <alignment horizontal="center" vertical="top"/>
      <protection locked="0"/>
    </xf>
    <xf numFmtId="0" fontId="18" fillId="7" borderId="71" xfId="63" applyNumberFormat="1" applyFont="1" applyFill="1" applyBorder="1" applyAlignment="1" applyProtection="1">
      <alignment horizontal="center" vertical="center"/>
      <protection locked="0"/>
    </xf>
    <xf numFmtId="0" fontId="18" fillId="7" borderId="72" xfId="63" applyNumberFormat="1" applyFont="1" applyFill="1" applyBorder="1" applyAlignment="1" applyProtection="1">
      <alignment horizontal="center" vertical="center"/>
      <protection locked="0"/>
    </xf>
    <xf numFmtId="0" fontId="18" fillId="7" borderId="73" xfId="63" applyNumberFormat="1" applyFont="1" applyFill="1" applyBorder="1" applyAlignment="1" applyProtection="1">
      <alignment horizontal="center" vertical="center"/>
      <protection locked="0"/>
    </xf>
    <xf numFmtId="0" fontId="18" fillId="7" borderId="74" xfId="63" applyNumberFormat="1" applyFont="1" applyFill="1" applyBorder="1" applyAlignment="1" applyProtection="1">
      <alignment horizontal="center" vertical="center"/>
      <protection locked="0"/>
    </xf>
    <xf numFmtId="0" fontId="18" fillId="7" borderId="75" xfId="63" applyNumberFormat="1" applyFont="1" applyFill="1" applyBorder="1" applyAlignment="1" applyProtection="1">
      <alignment horizontal="center" vertical="center"/>
      <protection locked="0"/>
    </xf>
    <xf numFmtId="0" fontId="18" fillId="7" borderId="76" xfId="63" applyNumberFormat="1" applyFont="1" applyFill="1" applyBorder="1" applyAlignment="1" applyProtection="1">
      <alignment horizontal="center" vertical="center"/>
      <protection locked="0"/>
    </xf>
    <xf numFmtId="178" fontId="14" fillId="7" borderId="13" xfId="63" applyNumberFormat="1" applyFont="1" applyFill="1" applyBorder="1" applyAlignment="1" applyProtection="1">
      <alignment horizontal="right" vertical="center"/>
      <protection locked="0"/>
    </xf>
    <xf numFmtId="178" fontId="4" fillId="7" borderId="13" xfId="63" applyNumberFormat="1" applyFont="1" applyFill="1" applyBorder="1" applyAlignment="1" applyProtection="1">
      <alignment horizontal="right" vertical="center"/>
      <protection locked="0"/>
    </xf>
    <xf numFmtId="0" fontId="6" fillId="7" borderId="71" xfId="63" applyNumberFormat="1" applyFont="1" applyFill="1" applyBorder="1" applyAlignment="1" applyProtection="1">
      <alignment horizontal="center" vertical="center"/>
      <protection locked="0"/>
    </xf>
    <xf numFmtId="0" fontId="6" fillId="7" borderId="78" xfId="63" applyNumberFormat="1" applyFont="1" applyFill="1" applyBorder="1" applyAlignment="1" applyProtection="1">
      <alignment horizontal="center" vertical="center"/>
      <protection locked="0"/>
    </xf>
    <xf numFmtId="0" fontId="6" fillId="7" borderId="72" xfId="63" applyNumberFormat="1" applyFont="1" applyFill="1" applyBorder="1" applyAlignment="1" applyProtection="1">
      <alignment horizontal="center" vertical="center"/>
      <protection locked="0"/>
    </xf>
    <xf numFmtId="49" fontId="4" fillId="7" borderId="0" xfId="63" applyNumberFormat="1" applyFont="1" applyFill="1" applyAlignment="1" applyProtection="1">
      <alignment vertical="center"/>
      <protection hidden="1"/>
    </xf>
    <xf numFmtId="49" fontId="4" fillId="7" borderId="30" xfId="63" applyNumberFormat="1" applyFont="1" applyFill="1" applyBorder="1" applyAlignment="1" applyProtection="1">
      <alignment horizontal="distributed" vertical="top"/>
      <protection hidden="1"/>
    </xf>
    <xf numFmtId="49" fontId="4" fillId="7" borderId="13" xfId="63" applyNumberFormat="1" applyFont="1" applyFill="1" applyBorder="1" applyAlignment="1" applyProtection="1">
      <alignment horizontal="distributed" vertical="top"/>
      <protection hidden="1"/>
    </xf>
    <xf numFmtId="49" fontId="4" fillId="7" borderId="50" xfId="63" applyNumberFormat="1" applyFont="1" applyFill="1" applyBorder="1" applyAlignment="1" applyProtection="1">
      <alignment horizontal="distributed" vertical="top"/>
      <protection hidden="1"/>
    </xf>
    <xf numFmtId="49" fontId="4" fillId="7" borderId="0" xfId="63" applyNumberFormat="1" applyFont="1" applyFill="1" applyAlignment="1" applyProtection="1">
      <alignment vertical="center"/>
      <protection locked="0"/>
    </xf>
    <xf numFmtId="49" fontId="4" fillId="7" borderId="10" xfId="63" applyNumberFormat="1" applyFont="1" applyFill="1" applyBorder="1" applyAlignment="1" applyProtection="1">
      <alignment horizontal="center" vertical="distributed" textRotation="255"/>
      <protection hidden="1"/>
    </xf>
    <xf numFmtId="49" fontId="8" fillId="7" borderId="27" xfId="63" applyNumberFormat="1" applyFont="1" applyFill="1" applyBorder="1" applyAlignment="1" applyProtection="1">
      <alignment horizontal="center" wrapText="1"/>
      <protection locked="0"/>
    </xf>
    <xf numFmtId="0" fontId="2" fillId="7" borderId="17" xfId="63" applyFill="1" applyBorder="1" applyAlignment="1" applyProtection="1">
      <alignment horizontal="center"/>
      <protection locked="0"/>
    </xf>
    <xf numFmtId="0" fontId="2" fillId="7" borderId="28" xfId="63" applyFill="1" applyBorder="1" applyAlignment="1" applyProtection="1">
      <alignment horizontal="center"/>
      <protection locked="0"/>
    </xf>
    <xf numFmtId="49" fontId="4" fillId="7" borderId="27" xfId="63" applyNumberFormat="1" applyFont="1" applyFill="1" applyBorder="1" applyAlignment="1" applyProtection="1">
      <alignment horizontal="distributed" vertical="center"/>
      <protection hidden="1"/>
    </xf>
    <xf numFmtId="49" fontId="4" fillId="7" borderId="17" xfId="63" applyNumberFormat="1" applyFont="1" applyFill="1" applyBorder="1" applyAlignment="1" applyProtection="1">
      <alignment horizontal="distributed" vertical="center"/>
      <protection hidden="1"/>
    </xf>
    <xf numFmtId="49" fontId="4" fillId="7" borderId="28" xfId="63" applyNumberFormat="1" applyFont="1" applyFill="1" applyBorder="1" applyAlignment="1" applyProtection="1">
      <alignment horizontal="distributed" vertical="center"/>
      <protection hidden="1"/>
    </xf>
    <xf numFmtId="49" fontId="4" fillId="7" borderId="47" xfId="63" applyNumberFormat="1" applyFont="1" applyFill="1" applyBorder="1" applyAlignment="1" applyProtection="1">
      <alignment horizontal="distributed" vertical="center"/>
      <protection hidden="1"/>
    </xf>
    <xf numFmtId="49" fontId="4" fillId="7" borderId="0" xfId="63" applyNumberFormat="1" applyFont="1" applyFill="1" applyBorder="1" applyAlignment="1" applyProtection="1">
      <alignment horizontal="distributed" vertical="center"/>
      <protection hidden="1"/>
    </xf>
    <xf numFmtId="49" fontId="4" fillId="7" borderId="14" xfId="63" applyNumberFormat="1" applyFont="1" applyFill="1" applyBorder="1" applyAlignment="1" applyProtection="1">
      <alignment horizontal="distributed" vertical="center"/>
      <protection hidden="1"/>
    </xf>
    <xf numFmtId="49" fontId="4" fillId="7" borderId="30" xfId="63" applyNumberFormat="1" applyFont="1" applyFill="1" applyBorder="1" applyAlignment="1" applyProtection="1">
      <alignment horizontal="distributed" vertical="center"/>
      <protection hidden="1"/>
    </xf>
    <xf numFmtId="49" fontId="4" fillId="7" borderId="13" xfId="63" applyNumberFormat="1" applyFont="1" applyFill="1" applyBorder="1" applyAlignment="1" applyProtection="1">
      <alignment horizontal="distributed" vertical="center"/>
      <protection hidden="1"/>
    </xf>
    <xf numFmtId="49" fontId="4" fillId="7" borderId="50" xfId="63" applyNumberFormat="1" applyFont="1" applyFill="1" applyBorder="1" applyAlignment="1" applyProtection="1">
      <alignment horizontal="distributed" vertical="center"/>
      <protection hidden="1"/>
    </xf>
    <xf numFmtId="0" fontId="6" fillId="7" borderId="73" xfId="63" applyNumberFormat="1" applyFont="1" applyFill="1" applyBorder="1" applyAlignment="1" applyProtection="1">
      <alignment horizontal="center" vertical="top"/>
      <protection locked="0"/>
    </xf>
    <xf numFmtId="0" fontId="6" fillId="7" borderId="79" xfId="63" applyNumberFormat="1" applyFont="1" applyFill="1" applyBorder="1" applyAlignment="1" applyProtection="1">
      <alignment horizontal="center" vertical="top"/>
      <protection locked="0"/>
    </xf>
    <xf numFmtId="0" fontId="6" fillId="7" borderId="74" xfId="63" applyNumberFormat="1" applyFont="1" applyFill="1" applyBorder="1" applyAlignment="1" applyProtection="1">
      <alignment horizontal="center" vertical="top"/>
      <protection locked="0"/>
    </xf>
    <xf numFmtId="0" fontId="6" fillId="7" borderId="71" xfId="63" applyNumberFormat="1" applyFont="1" applyFill="1" applyBorder="1" applyAlignment="1" applyProtection="1">
      <alignment horizontal="center" vertical="top"/>
      <protection locked="0"/>
    </xf>
    <xf numFmtId="0" fontId="6" fillId="7" borderId="78" xfId="63" applyNumberFormat="1" applyFont="1" applyFill="1" applyBorder="1" applyAlignment="1" applyProtection="1">
      <alignment horizontal="center" vertical="top"/>
      <protection locked="0"/>
    </xf>
    <xf numFmtId="0" fontId="6" fillId="7" borderId="72" xfId="63" applyNumberFormat="1" applyFont="1" applyFill="1" applyBorder="1" applyAlignment="1" applyProtection="1">
      <alignment horizontal="center" vertical="top"/>
      <protection locked="0"/>
    </xf>
    <xf numFmtId="0" fontId="6" fillId="7" borderId="75" xfId="63" applyNumberFormat="1" applyFont="1" applyFill="1" applyBorder="1" applyAlignment="1" applyProtection="1">
      <alignment horizontal="center" vertical="center"/>
      <protection locked="0"/>
    </xf>
    <xf numFmtId="0" fontId="6" fillId="7" borderId="77" xfId="63" applyNumberFormat="1" applyFont="1" applyFill="1" applyBorder="1" applyAlignment="1" applyProtection="1">
      <alignment horizontal="center" vertical="center"/>
      <protection locked="0"/>
    </xf>
    <xf numFmtId="0" fontId="6" fillId="7" borderId="76" xfId="63" applyNumberFormat="1" applyFont="1" applyFill="1" applyBorder="1" applyAlignment="1" applyProtection="1">
      <alignment horizontal="center" vertical="center"/>
      <protection locked="0"/>
    </xf>
    <xf numFmtId="0" fontId="6" fillId="7" borderId="73" xfId="63" applyNumberFormat="1" applyFont="1" applyFill="1" applyBorder="1" applyAlignment="1" applyProtection="1">
      <alignment horizontal="center" vertical="center"/>
      <protection locked="0"/>
    </xf>
    <xf numFmtId="0" fontId="6" fillId="7" borderId="79" xfId="63" applyNumberFormat="1" applyFont="1" applyFill="1" applyBorder="1" applyAlignment="1" applyProtection="1">
      <alignment horizontal="center" vertical="center"/>
      <protection locked="0"/>
    </xf>
    <xf numFmtId="0" fontId="6" fillId="7" borderId="74" xfId="63" applyNumberFormat="1" applyFont="1" applyFill="1" applyBorder="1" applyAlignment="1" applyProtection="1">
      <alignment horizontal="center" vertical="center"/>
      <protection locked="0"/>
    </xf>
    <xf numFmtId="49" fontId="6" fillId="7" borderId="0" xfId="63" applyNumberFormat="1" applyFont="1" applyFill="1" applyBorder="1" applyAlignment="1" applyProtection="1">
      <alignment vertical="center"/>
      <protection locked="0"/>
    </xf>
    <xf numFmtId="49" fontId="4" fillId="7" borderId="0" xfId="63" applyNumberFormat="1" applyFont="1" applyFill="1" applyBorder="1" applyAlignment="1" applyProtection="1">
      <alignment vertical="center"/>
      <protection hidden="1"/>
    </xf>
    <xf numFmtId="49" fontId="4" fillId="7" borderId="10" xfId="63" applyNumberFormat="1" applyFont="1" applyFill="1" applyBorder="1" applyAlignment="1" applyProtection="1">
      <alignment horizontal="center" vertical="center"/>
      <protection hidden="1"/>
    </xf>
    <xf numFmtId="0" fontId="11" fillId="7" borderId="10" xfId="63" applyFont="1" applyFill="1" applyBorder="1" applyAlignment="1" applyProtection="1">
      <alignment horizontal="center" vertical="center"/>
      <protection locked="0"/>
    </xf>
    <xf numFmtId="49" fontId="8" fillId="7" borderId="10" xfId="63" applyNumberFormat="1" applyFont="1" applyFill="1" applyBorder="1" applyAlignment="1" applyProtection="1">
      <alignment horizontal="center" vertical="center"/>
      <protection locked="0"/>
    </xf>
    <xf numFmtId="178" fontId="17" fillId="7" borderId="0" xfId="63" applyNumberFormat="1" applyFont="1" applyFill="1" applyBorder="1" applyAlignment="1" applyProtection="1">
      <alignment horizontal="right" vertical="center" wrapText="1"/>
      <protection locked="0"/>
    </xf>
    <xf numFmtId="178" fontId="8" fillId="7" borderId="30" xfId="63" applyNumberFormat="1" applyFont="1" applyFill="1" applyBorder="1" applyAlignment="1" applyProtection="1">
      <alignment horizontal="center" vertical="top" wrapText="1"/>
      <protection locked="0"/>
    </xf>
    <xf numFmtId="178" fontId="11" fillId="7" borderId="13" xfId="63" applyNumberFormat="1" applyFont="1" applyFill="1" applyBorder="1" applyAlignment="1" applyProtection="1">
      <alignment horizontal="center" vertical="top" wrapText="1"/>
      <protection locked="0"/>
    </xf>
    <xf numFmtId="0" fontId="115" fillId="33" borderId="0" xfId="63" applyFont="1" applyFill="1" applyAlignment="1">
      <alignment horizontal="left" vertical="top" wrapText="1"/>
      <protection/>
    </xf>
    <xf numFmtId="49" fontId="9" fillId="0" borderId="0" xfId="63" applyNumberFormat="1" applyFont="1" applyFill="1" applyAlignment="1" applyProtection="1">
      <alignment horizontal="center" vertical="center"/>
      <protection hidden="1"/>
    </xf>
    <xf numFmtId="0" fontId="12" fillId="0" borderId="0" xfId="63" applyFont="1" applyAlignment="1">
      <alignment/>
      <protection/>
    </xf>
    <xf numFmtId="49" fontId="4" fillId="0" borderId="11" xfId="63" applyNumberFormat="1" applyFont="1" applyBorder="1" applyAlignment="1" applyProtection="1">
      <alignment horizontal="center" vertical="center"/>
      <protection/>
    </xf>
    <xf numFmtId="49" fontId="4" fillId="0" borderId="12" xfId="63" applyNumberFormat="1" applyFont="1" applyBorder="1" applyAlignment="1" applyProtection="1">
      <alignment horizontal="center" vertical="center"/>
      <protection/>
    </xf>
    <xf numFmtId="49" fontId="8" fillId="7" borderId="27" xfId="63" applyNumberFormat="1" applyFont="1" applyFill="1" applyBorder="1" applyAlignment="1" applyProtection="1">
      <alignment horizontal="center" vertical="center" wrapText="1"/>
      <protection locked="0"/>
    </xf>
    <xf numFmtId="0" fontId="2" fillId="7" borderId="17" xfId="63" applyFill="1" applyBorder="1" applyAlignment="1" applyProtection="1">
      <alignment horizontal="center" vertical="center"/>
      <protection locked="0"/>
    </xf>
    <xf numFmtId="0" fontId="2" fillId="7" borderId="28" xfId="63" applyFill="1" applyBorder="1" applyAlignment="1" applyProtection="1">
      <alignment horizontal="center" vertical="center"/>
      <protection locked="0"/>
    </xf>
    <xf numFmtId="0" fontId="105" fillId="33" borderId="0" xfId="0" applyFont="1" applyFill="1" applyAlignment="1">
      <alignment horizontal="left" vertical="center" wrapText="1"/>
    </xf>
    <xf numFmtId="0" fontId="98" fillId="33" borderId="0" xfId="0" applyFont="1" applyFill="1" applyAlignment="1">
      <alignment horizontal="left" vertical="center" wrapText="1"/>
    </xf>
    <xf numFmtId="49" fontId="9" fillId="33" borderId="0" xfId="63" applyNumberFormat="1" applyFont="1" applyFill="1" applyAlignment="1" applyProtection="1">
      <alignment horizontal="center" vertical="center"/>
      <protection hidden="1"/>
    </xf>
    <xf numFmtId="0" fontId="12" fillId="33" borderId="0" xfId="63" applyFont="1" applyFill="1" applyAlignment="1">
      <alignment/>
      <protection/>
    </xf>
    <xf numFmtId="49" fontId="4" fillId="33" borderId="11" xfId="63" applyNumberFormat="1" applyFont="1" applyFill="1" applyBorder="1" applyAlignment="1" applyProtection="1">
      <alignment horizontal="center" vertical="center"/>
      <protection/>
    </xf>
    <xf numFmtId="49" fontId="4" fillId="33" borderId="12" xfId="63" applyNumberFormat="1" applyFont="1" applyFill="1" applyBorder="1" applyAlignment="1" applyProtection="1">
      <alignment horizontal="center" vertical="center"/>
      <protection/>
    </xf>
    <xf numFmtId="0" fontId="29" fillId="0" borderId="27" xfId="63" applyFont="1" applyBorder="1" applyAlignment="1">
      <alignment/>
      <protection/>
    </xf>
    <xf numFmtId="0" fontId="29" fillId="0" borderId="17" xfId="63" applyFont="1" applyBorder="1" applyAlignment="1">
      <alignment/>
      <protection/>
    </xf>
    <xf numFmtId="0" fontId="29" fillId="0" borderId="28" xfId="63" applyFont="1" applyBorder="1" applyAlignment="1">
      <alignment/>
      <protection/>
    </xf>
    <xf numFmtId="0" fontId="29" fillId="0" borderId="47" xfId="63" applyFont="1" applyBorder="1" applyAlignment="1">
      <alignment/>
      <protection/>
    </xf>
    <xf numFmtId="0" fontId="29" fillId="0" borderId="0" xfId="63" applyFont="1" applyBorder="1" applyAlignment="1">
      <alignment/>
      <protection/>
    </xf>
    <xf numFmtId="0" fontId="29" fillId="0" borderId="14" xfId="63" applyFont="1" applyBorder="1" applyAlignment="1">
      <alignment/>
      <protection/>
    </xf>
    <xf numFmtId="0" fontId="29" fillId="0" borderId="30" xfId="63" applyFont="1" applyBorder="1" applyAlignment="1">
      <alignment/>
      <protection/>
    </xf>
    <xf numFmtId="0" fontId="29" fillId="0" borderId="13" xfId="63" applyFont="1" applyBorder="1" applyAlignment="1">
      <alignment/>
      <protection/>
    </xf>
    <xf numFmtId="0" fontId="29" fillId="0" borderId="50" xfId="63" applyFont="1" applyBorder="1" applyAlignment="1">
      <alignment/>
      <protection/>
    </xf>
    <xf numFmtId="0" fontId="29" fillId="0" borderId="27" xfId="63" applyFont="1" applyBorder="1">
      <alignment/>
      <protection/>
    </xf>
    <xf numFmtId="0" fontId="29" fillId="0" borderId="28" xfId="63" applyFont="1" applyBorder="1">
      <alignment/>
      <protection/>
    </xf>
    <xf numFmtId="0" fontId="29" fillId="0" borderId="47" xfId="63" applyFont="1" applyBorder="1">
      <alignment/>
      <protection/>
    </xf>
    <xf numFmtId="0" fontId="29" fillId="0" borderId="14" xfId="63" applyFont="1" applyBorder="1">
      <alignment/>
      <protection/>
    </xf>
    <xf numFmtId="0" fontId="29" fillId="0" borderId="30" xfId="63" applyFont="1" applyBorder="1">
      <alignment/>
      <protection/>
    </xf>
    <xf numFmtId="0" fontId="29" fillId="0" borderId="50" xfId="63" applyFont="1" applyBorder="1">
      <alignment/>
      <protection/>
    </xf>
    <xf numFmtId="0" fontId="29" fillId="0" borderId="17" xfId="63" applyFont="1" applyBorder="1">
      <alignment/>
      <protection/>
    </xf>
    <xf numFmtId="0" fontId="29" fillId="0" borderId="0" xfId="63" applyFont="1" applyBorder="1">
      <alignment/>
      <protection/>
    </xf>
    <xf numFmtId="0" fontId="29" fillId="0" borderId="13" xfId="63" applyFont="1" applyBorder="1">
      <alignment/>
      <protection/>
    </xf>
    <xf numFmtId="0" fontId="29" fillId="0" borderId="10" xfId="63" applyFont="1" applyBorder="1">
      <alignment/>
      <protection/>
    </xf>
    <xf numFmtId="0" fontId="34" fillId="0" borderId="18" xfId="63" applyFont="1" applyBorder="1" applyAlignment="1">
      <alignment horizontal="distributed" vertical="center"/>
      <protection/>
    </xf>
    <xf numFmtId="0" fontId="34" fillId="0" borderId="15" xfId="63" applyFont="1" applyBorder="1" applyAlignment="1">
      <alignment horizontal="distributed" vertical="center"/>
      <protection/>
    </xf>
    <xf numFmtId="0" fontId="34" fillId="0" borderId="16" xfId="63" applyFont="1" applyBorder="1" applyAlignment="1">
      <alignment horizontal="distributed" vertical="center"/>
      <protection/>
    </xf>
    <xf numFmtId="0" fontId="34" fillId="0" borderId="10" xfId="63" applyFont="1" applyBorder="1" applyAlignment="1">
      <alignment horizontal="distributed" vertical="center"/>
      <protection/>
    </xf>
    <xf numFmtId="0" fontId="29" fillId="0" borderId="56" xfId="63" applyFont="1" applyBorder="1" applyAlignment="1">
      <alignment horizontal="distributed" vertical="center"/>
      <protection/>
    </xf>
    <xf numFmtId="38" fontId="31" fillId="0" borderId="67" xfId="51" applyFont="1" applyBorder="1" applyAlignment="1">
      <alignment vertical="center"/>
    </xf>
    <xf numFmtId="38" fontId="31" fillId="0" borderId="56" xfId="51" applyFont="1" applyBorder="1" applyAlignment="1">
      <alignment vertical="center"/>
    </xf>
    <xf numFmtId="38" fontId="31" fillId="0" borderId="61" xfId="51" applyFont="1" applyBorder="1" applyAlignment="1">
      <alignment vertical="center"/>
    </xf>
    <xf numFmtId="0" fontId="29" fillId="0" borderId="70" xfId="63" applyFont="1" applyBorder="1" applyAlignment="1">
      <alignment horizontal="distributed" vertical="center"/>
      <protection/>
    </xf>
    <xf numFmtId="38" fontId="31" fillId="0" borderId="80" xfId="51" applyFont="1" applyBorder="1" applyAlignment="1">
      <alignment vertical="center"/>
    </xf>
    <xf numFmtId="38" fontId="31" fillId="0" borderId="58" xfId="51" applyFont="1" applyBorder="1" applyAlignment="1">
      <alignment vertical="center"/>
    </xf>
    <xf numFmtId="38" fontId="31" fillId="0" borderId="63" xfId="51" applyFont="1" applyBorder="1" applyAlignment="1">
      <alignment vertical="center"/>
    </xf>
    <xf numFmtId="0" fontId="29" fillId="0" borderId="15" xfId="63" applyFont="1" applyBorder="1" applyAlignment="1">
      <alignment horizontal="distributed" vertical="center"/>
      <protection/>
    </xf>
    <xf numFmtId="38" fontId="33" fillId="0" borderId="30" xfId="51" applyFont="1" applyBorder="1" applyAlignment="1">
      <alignment vertical="center"/>
    </xf>
    <xf numFmtId="38" fontId="33" fillId="0" borderId="13" xfId="51" applyFont="1" applyBorder="1" applyAlignment="1">
      <alignment vertical="center"/>
    </xf>
    <xf numFmtId="38" fontId="33" fillId="0" borderId="50" xfId="51" applyFont="1" applyBorder="1" applyAlignment="1">
      <alignment vertical="center"/>
    </xf>
    <xf numFmtId="0" fontId="29" fillId="0" borderId="54" xfId="63" applyFont="1" applyBorder="1" applyAlignment="1">
      <alignment horizontal="distributed" vertical="center"/>
      <protection/>
    </xf>
    <xf numFmtId="38" fontId="31" fillId="0" borderId="66" xfId="51" applyFont="1" applyBorder="1" applyAlignment="1">
      <alignment vertical="center"/>
    </xf>
    <xf numFmtId="38" fontId="31" fillId="0" borderId="54" xfId="51" applyFont="1" applyBorder="1" applyAlignment="1">
      <alignment vertical="center"/>
    </xf>
    <xf numFmtId="38" fontId="31" fillId="0" borderId="60" xfId="51" applyFont="1" applyBorder="1" applyAlignment="1">
      <alignment vertical="center"/>
    </xf>
    <xf numFmtId="0" fontId="29" fillId="0" borderId="27" xfId="63" applyFont="1" applyBorder="1" applyAlignment="1">
      <alignment horizontal="center" vertical="center"/>
      <protection/>
    </xf>
    <xf numFmtId="0" fontId="29" fillId="0" borderId="17" xfId="63" applyFont="1" applyBorder="1" applyAlignment="1">
      <alignment horizontal="center" vertical="center"/>
      <protection/>
    </xf>
    <xf numFmtId="0" fontId="29" fillId="0" borderId="28" xfId="63" applyFont="1" applyBorder="1" applyAlignment="1">
      <alignment horizontal="center" vertical="center"/>
      <protection/>
    </xf>
    <xf numFmtId="6" fontId="38" fillId="0" borderId="10" xfId="61" applyFont="1" applyBorder="1" applyAlignment="1">
      <alignment/>
    </xf>
    <xf numFmtId="187" fontId="33" fillId="0" borderId="65" xfId="63" applyNumberFormat="1" applyFont="1" applyBorder="1" applyAlignment="1">
      <alignment horizontal="distributed" vertical="center"/>
      <protection/>
    </xf>
    <xf numFmtId="187" fontId="33" fillId="0" borderId="65" xfId="63" applyNumberFormat="1" applyFont="1" applyBorder="1" applyAlignment="1">
      <alignment horizontal="distributed" vertical="center"/>
      <protection/>
    </xf>
    <xf numFmtId="6" fontId="38" fillId="0" borderId="81" xfId="61" applyFont="1" applyBorder="1" applyAlignment="1">
      <alignment vertical="center"/>
    </xf>
    <xf numFmtId="6" fontId="38" fillId="0" borderId="65" xfId="61" applyFont="1" applyBorder="1" applyAlignment="1">
      <alignment vertical="center"/>
    </xf>
    <xf numFmtId="6" fontId="38" fillId="0" borderId="82" xfId="61" applyFont="1" applyBorder="1" applyAlignment="1">
      <alignment vertical="center"/>
    </xf>
    <xf numFmtId="187" fontId="33" fillId="0" borderId="15" xfId="63" applyNumberFormat="1" applyFont="1" applyBorder="1" applyAlignment="1">
      <alignment horizontal="distributed" vertical="center"/>
      <protection/>
    </xf>
    <xf numFmtId="6" fontId="38" fillId="0" borderId="18" xfId="61" applyFont="1" applyBorder="1" applyAlignment="1">
      <alignment vertical="center"/>
    </xf>
    <xf numFmtId="6" fontId="38" fillId="0" borderId="15" xfId="61" applyFont="1" applyBorder="1" applyAlignment="1">
      <alignment vertical="center"/>
    </xf>
    <xf numFmtId="6" fontId="38" fillId="0" borderId="16" xfId="61" applyFont="1" applyBorder="1" applyAlignment="1">
      <alignment vertical="center"/>
    </xf>
    <xf numFmtId="187" fontId="33" fillId="0" borderId="56" xfId="63" applyNumberFormat="1" applyFont="1" applyBorder="1" applyAlignment="1">
      <alignment horizontal="distributed" vertical="center"/>
      <protection/>
    </xf>
    <xf numFmtId="187" fontId="33" fillId="0" borderId="58" xfId="63" applyNumberFormat="1" applyFont="1" applyBorder="1" applyAlignment="1">
      <alignment horizontal="distributed" vertical="center"/>
      <protection/>
    </xf>
    <xf numFmtId="9" fontId="33" fillId="0" borderId="56" xfId="43" applyFont="1" applyBorder="1" applyAlignment="1">
      <alignment horizontal="distributed" vertical="center"/>
    </xf>
    <xf numFmtId="6" fontId="38" fillId="0" borderId="80" xfId="61" applyFont="1" applyBorder="1" applyAlignment="1">
      <alignment vertical="center"/>
    </xf>
    <xf numFmtId="6" fontId="38" fillId="0" borderId="58" xfId="61" applyFont="1" applyBorder="1" applyAlignment="1">
      <alignment vertical="center"/>
    </xf>
    <xf numFmtId="6" fontId="38" fillId="0" borderId="83" xfId="61" applyFont="1" applyBorder="1" applyAlignment="1">
      <alignment vertical="center"/>
    </xf>
    <xf numFmtId="0" fontId="29" fillId="0" borderId="18" xfId="63" applyFont="1" applyBorder="1" applyAlignment="1">
      <alignment horizontal="distributed" vertical="center"/>
      <protection/>
    </xf>
    <xf numFmtId="0" fontId="29" fillId="0" borderId="16" xfId="63" applyFont="1" applyBorder="1" applyAlignment="1">
      <alignment horizontal="distributed" vertical="center"/>
      <protection/>
    </xf>
    <xf numFmtId="185" fontId="29" fillId="0" borderId="10" xfId="63" applyNumberFormat="1" applyFont="1" applyBorder="1" applyAlignment="1">
      <alignment horizontal="center"/>
      <protection/>
    </xf>
    <xf numFmtId="187" fontId="33" fillId="0" borderId="56" xfId="63" applyNumberFormat="1" applyFont="1" applyBorder="1" applyAlignment="1">
      <alignment horizontal="distributed" vertical="center"/>
      <protection/>
    </xf>
    <xf numFmtId="0" fontId="29" fillId="0" borderId="56" xfId="63" applyNumberFormat="1" applyFont="1" applyBorder="1" applyAlignment="1">
      <alignment horizontal="distributed" vertical="center"/>
      <protection/>
    </xf>
    <xf numFmtId="6" fontId="38" fillId="0" borderId="67" xfId="61" applyFont="1" applyBorder="1" applyAlignment="1">
      <alignment vertical="center"/>
    </xf>
    <xf numFmtId="6" fontId="38" fillId="0" borderId="56" xfId="61" applyFont="1" applyBorder="1" applyAlignment="1">
      <alignment vertical="center"/>
    </xf>
    <xf numFmtId="6" fontId="38" fillId="0" borderId="84" xfId="61" applyFont="1" applyBorder="1" applyAlignment="1">
      <alignment vertical="center"/>
    </xf>
    <xf numFmtId="6" fontId="38" fillId="0" borderId="0" xfId="61" applyFont="1" applyBorder="1" applyAlignment="1">
      <alignment vertical="center"/>
    </xf>
    <xf numFmtId="0" fontId="35" fillId="0" borderId="47" xfId="63" applyFont="1" applyBorder="1" applyAlignment="1">
      <alignment vertical="center"/>
      <protection/>
    </xf>
    <xf numFmtId="0" fontId="35" fillId="0" borderId="0" xfId="63" applyFont="1" applyBorder="1" applyAlignment="1">
      <alignment vertical="center"/>
      <protection/>
    </xf>
    <xf numFmtId="0" fontId="33" fillId="0" borderId="15" xfId="63" applyFont="1" applyBorder="1" applyAlignment="1">
      <alignment horizontal="distributed" vertical="center"/>
      <protection/>
    </xf>
    <xf numFmtId="6" fontId="38" fillId="0" borderId="85" xfId="61" applyFont="1" applyBorder="1" applyAlignment="1">
      <alignment vertical="center"/>
    </xf>
    <xf numFmtId="187" fontId="33" fillId="0" borderId="54" xfId="63" applyNumberFormat="1" applyFont="1" applyBorder="1" applyAlignment="1">
      <alignment horizontal="distributed" vertical="center"/>
      <protection/>
    </xf>
    <xf numFmtId="187" fontId="33" fillId="0" borderId="54" xfId="63" applyNumberFormat="1" applyFont="1" applyBorder="1" applyAlignment="1">
      <alignment horizontal="distributed" vertical="center"/>
      <protection/>
    </xf>
    <xf numFmtId="0" fontId="29" fillId="0" borderId="54" xfId="63" applyNumberFormat="1" applyFont="1" applyBorder="1" applyAlignment="1">
      <alignment horizontal="distributed" vertical="center"/>
      <protection/>
    </xf>
    <xf numFmtId="6" fontId="38" fillId="0" borderId="66" xfId="61" applyFont="1" applyBorder="1" applyAlignment="1">
      <alignment vertical="center"/>
    </xf>
    <xf numFmtId="6" fontId="38" fillId="0" borderId="54" xfId="61" applyFont="1" applyBorder="1" applyAlignment="1">
      <alignment vertical="center"/>
    </xf>
    <xf numFmtId="6" fontId="38" fillId="0" borderId="86" xfId="61" applyFont="1" applyBorder="1" applyAlignment="1">
      <alignment vertical="center"/>
    </xf>
    <xf numFmtId="187" fontId="33" fillId="0" borderId="58" xfId="63" applyNumberFormat="1" applyFont="1" applyBorder="1" applyAlignment="1">
      <alignment horizontal="distributed" vertical="center"/>
      <protection/>
    </xf>
    <xf numFmtId="0" fontId="29" fillId="0" borderId="58" xfId="63" applyNumberFormat="1" applyFont="1" applyBorder="1" applyAlignment="1">
      <alignment horizontal="distributed" vertical="center"/>
      <protection/>
    </xf>
    <xf numFmtId="0" fontId="29" fillId="0" borderId="70" xfId="63" applyFont="1" applyBorder="1" applyAlignment="1">
      <alignment horizontal="distributed" vertical="center"/>
      <protection/>
    </xf>
    <xf numFmtId="0" fontId="29" fillId="0" borderId="87" xfId="63" applyFont="1" applyBorder="1" applyAlignment="1">
      <alignment horizontal="distributed" vertical="center"/>
      <protection/>
    </xf>
    <xf numFmtId="0" fontId="35" fillId="0" borderId="70" xfId="63" applyFont="1" applyBorder="1" applyAlignment="1">
      <alignment horizontal="distributed" vertical="center"/>
      <protection/>
    </xf>
    <xf numFmtId="0" fontId="35" fillId="0" borderId="87" xfId="63" applyFont="1" applyBorder="1" applyAlignment="1">
      <alignment horizontal="distributed" vertical="center"/>
      <protection/>
    </xf>
    <xf numFmtId="6" fontId="38" fillId="0" borderId="68" xfId="61" applyNumberFormat="1" applyFont="1" applyBorder="1" applyAlignment="1">
      <alignment vertical="center"/>
    </xf>
    <xf numFmtId="6" fontId="38" fillId="0" borderId="70" xfId="61" applyNumberFormat="1" applyFont="1" applyBorder="1" applyAlignment="1">
      <alignment vertical="center"/>
    </xf>
    <xf numFmtId="6" fontId="38" fillId="0" borderId="88" xfId="61" applyNumberFormat="1" applyFont="1" applyBorder="1" applyAlignment="1">
      <alignment vertical="center"/>
    </xf>
    <xf numFmtId="6" fontId="38" fillId="0" borderId="89" xfId="61" applyNumberFormat="1" applyFont="1" applyBorder="1" applyAlignment="1">
      <alignment vertical="center"/>
    </xf>
    <xf numFmtId="6" fontId="38" fillId="0" borderId="87" xfId="61" applyNumberFormat="1" applyFont="1" applyBorder="1" applyAlignment="1">
      <alignment vertical="center"/>
    </xf>
    <xf numFmtId="6" fontId="38" fillId="0" borderId="90" xfId="61" applyNumberFormat="1" applyFont="1" applyBorder="1" applyAlignment="1">
      <alignment vertical="center"/>
    </xf>
    <xf numFmtId="0" fontId="39" fillId="0" borderId="91" xfId="63" applyFont="1" applyBorder="1" applyAlignment="1">
      <alignment horizontal="center" vertical="top"/>
      <protection/>
    </xf>
    <xf numFmtId="0" fontId="39" fillId="0" borderId="92" xfId="63" applyFont="1" applyBorder="1" applyAlignment="1">
      <alignment horizontal="center" vertical="top"/>
      <protection/>
    </xf>
    <xf numFmtId="185" fontId="29" fillId="0" borderId="27" xfId="63" applyNumberFormat="1" applyFont="1" applyBorder="1" applyAlignment="1">
      <alignment horizontal="center" vertical="center"/>
      <protection/>
    </xf>
    <xf numFmtId="185" fontId="29" fillId="0" borderId="28" xfId="63" applyNumberFormat="1" applyFont="1" applyBorder="1" applyAlignment="1">
      <alignment horizontal="center" vertical="center"/>
      <protection/>
    </xf>
    <xf numFmtId="185" fontId="29" fillId="0" borderId="30" xfId="63" applyNumberFormat="1" applyFont="1" applyBorder="1" applyAlignment="1">
      <alignment horizontal="center" vertical="center"/>
      <protection/>
    </xf>
    <xf numFmtId="185" fontId="29" fillId="0" borderId="50" xfId="63" applyNumberFormat="1" applyFont="1" applyBorder="1" applyAlignment="1">
      <alignment horizontal="center" vertical="center"/>
      <protection/>
    </xf>
    <xf numFmtId="6" fontId="38" fillId="0" borderId="27" xfId="61" applyFont="1" applyBorder="1" applyAlignment="1">
      <alignment/>
    </xf>
    <xf numFmtId="6" fontId="38" fillId="0" borderId="17" xfId="61" applyFont="1" applyBorder="1" applyAlignment="1">
      <alignment/>
    </xf>
    <xf numFmtId="6" fontId="38" fillId="0" borderId="28" xfId="61" applyFont="1" applyBorder="1" applyAlignment="1">
      <alignment/>
    </xf>
    <xf numFmtId="6" fontId="38" fillId="0" borderId="30" xfId="61" applyFont="1" applyBorder="1" applyAlignment="1">
      <alignment/>
    </xf>
    <xf numFmtId="6" fontId="38" fillId="0" borderId="13" xfId="61" applyFont="1" applyBorder="1" applyAlignment="1">
      <alignment/>
    </xf>
    <xf numFmtId="6" fontId="38" fillId="0" borderId="50" xfId="61" applyFont="1" applyBorder="1" applyAlignment="1">
      <alignment/>
    </xf>
    <xf numFmtId="0" fontId="33" fillId="0" borderId="54" xfId="63" applyFont="1" applyBorder="1" applyAlignment="1">
      <alignment horizontal="center" vertical="center"/>
      <protection/>
    </xf>
    <xf numFmtId="0" fontId="33" fillId="0" borderId="52" xfId="63" applyFont="1" applyBorder="1" applyAlignment="1">
      <alignment horizontal="distributed" vertical="center"/>
      <protection/>
    </xf>
    <xf numFmtId="0" fontId="29" fillId="0" borderId="52" xfId="63" applyFont="1" applyBorder="1" applyAlignment="1">
      <alignment horizontal="distributed" vertical="center"/>
      <protection/>
    </xf>
    <xf numFmtId="6" fontId="38" fillId="0" borderId="93" xfId="61" applyFont="1" applyBorder="1" applyAlignment="1">
      <alignment vertical="center"/>
    </xf>
    <xf numFmtId="6" fontId="38" fillId="0" borderId="52" xfId="61" applyFont="1" applyBorder="1" applyAlignment="1">
      <alignment vertical="center"/>
    </xf>
    <xf numFmtId="6" fontId="38" fillId="0" borderId="94" xfId="61" applyFont="1" applyBorder="1" applyAlignment="1">
      <alignment vertical="center"/>
    </xf>
    <xf numFmtId="0" fontId="29" fillId="0" borderId="10" xfId="63" applyFont="1" applyBorder="1" applyAlignment="1">
      <alignment horizontal="distributed" vertical="center"/>
      <protection/>
    </xf>
    <xf numFmtId="0" fontId="36" fillId="0" borderId="0" xfId="63" applyFont="1" applyFill="1" applyBorder="1" applyAlignment="1">
      <alignment vertical="center"/>
      <protection/>
    </xf>
    <xf numFmtId="0" fontId="36" fillId="0" borderId="14" xfId="63" applyFont="1" applyFill="1" applyBorder="1" applyAlignment="1">
      <alignment vertical="center"/>
      <protection/>
    </xf>
    <xf numFmtId="0" fontId="33" fillId="0" borderId="39" xfId="63" applyFont="1" applyBorder="1" applyAlignment="1">
      <alignment horizontal="center" vertical="center"/>
      <protection/>
    </xf>
    <xf numFmtId="0" fontId="33" fillId="0" borderId="43" xfId="63" applyFont="1" applyBorder="1" applyAlignment="1">
      <alignment horizontal="center" vertical="center"/>
      <protection/>
    </xf>
    <xf numFmtId="0" fontId="33" fillId="0" borderId="40" xfId="63" applyFont="1" applyBorder="1" applyAlignment="1">
      <alignment horizontal="distributed" vertical="center"/>
      <protection/>
    </xf>
    <xf numFmtId="0" fontId="33" fillId="0" borderId="0" xfId="63" applyFont="1" applyBorder="1" applyAlignment="1">
      <alignment horizontal="distributed" vertical="center"/>
      <protection/>
    </xf>
    <xf numFmtId="0" fontId="29" fillId="0" borderId="40" xfId="63" applyFont="1" applyBorder="1" applyAlignment="1">
      <alignment horizontal="distributed" vertical="center"/>
      <protection/>
    </xf>
    <xf numFmtId="0" fontId="29" fillId="0" borderId="0" xfId="63" applyFont="1" applyBorder="1" applyAlignment="1">
      <alignment horizontal="distributed" vertical="center"/>
      <protection/>
    </xf>
    <xf numFmtId="6" fontId="38" fillId="0" borderId="95" xfId="63" applyNumberFormat="1" applyFont="1" applyBorder="1" applyAlignment="1">
      <alignment vertical="center"/>
      <protection/>
    </xf>
    <xf numFmtId="6" fontId="38" fillId="0" borderId="40" xfId="63" applyNumberFormat="1" applyFont="1" applyBorder="1" applyAlignment="1">
      <alignment vertical="center"/>
      <protection/>
    </xf>
    <xf numFmtId="6" fontId="38" fillId="0" borderId="41" xfId="63" applyNumberFormat="1" applyFont="1" applyBorder="1" applyAlignment="1">
      <alignment vertical="center"/>
      <protection/>
    </xf>
    <xf numFmtId="6" fontId="38" fillId="0" borderId="47" xfId="63" applyNumberFormat="1" applyFont="1" applyBorder="1" applyAlignment="1">
      <alignment vertical="center"/>
      <protection/>
    </xf>
    <xf numFmtId="6" fontId="38" fillId="0" borderId="0" xfId="63" applyNumberFormat="1" applyFont="1" applyBorder="1" applyAlignment="1">
      <alignment vertical="center"/>
      <protection/>
    </xf>
    <xf numFmtId="6" fontId="38" fillId="0" borderId="42" xfId="63" applyNumberFormat="1" applyFont="1" applyBorder="1" applyAlignment="1">
      <alignment vertical="center"/>
      <protection/>
    </xf>
    <xf numFmtId="0" fontId="39" fillId="0" borderId="28" xfId="63" applyFont="1" applyBorder="1" applyAlignment="1">
      <alignment horizontal="center" vertical="top"/>
      <protection/>
    </xf>
    <xf numFmtId="0" fontId="39" fillId="0" borderId="50" xfId="63" applyFont="1" applyBorder="1" applyAlignment="1">
      <alignment horizontal="center" vertical="top"/>
      <protection/>
    </xf>
    <xf numFmtId="0" fontId="29" fillId="0" borderId="15" xfId="63" applyFont="1" applyBorder="1" applyAlignment="1">
      <alignment horizontal="distributed" vertical="center"/>
      <protection/>
    </xf>
    <xf numFmtId="0" fontId="29" fillId="0" borderId="27" xfId="63" applyFont="1" applyBorder="1" applyAlignment="1">
      <alignment horizontal="distributed" vertical="center"/>
      <protection/>
    </xf>
    <xf numFmtId="0" fontId="29" fillId="0" borderId="28" xfId="63" applyFont="1" applyBorder="1" applyAlignment="1">
      <alignment horizontal="distributed" vertical="center"/>
      <protection/>
    </xf>
    <xf numFmtId="0" fontId="29" fillId="0" borderId="47" xfId="63" applyFont="1" applyBorder="1" applyAlignment="1">
      <alignment horizontal="distributed" vertical="center"/>
      <protection/>
    </xf>
    <xf numFmtId="0" fontId="29" fillId="0" borderId="14" xfId="63" applyFont="1" applyBorder="1" applyAlignment="1">
      <alignment horizontal="distributed" vertical="center"/>
      <protection/>
    </xf>
    <xf numFmtId="0" fontId="29" fillId="0" borderId="30" xfId="63" applyFont="1" applyBorder="1" applyAlignment="1">
      <alignment horizontal="distributed" vertical="center"/>
      <protection/>
    </xf>
    <xf numFmtId="0" fontId="29" fillId="0" borderId="50" xfId="63" applyFont="1" applyBorder="1" applyAlignment="1">
      <alignment horizontal="distributed" vertical="center"/>
      <protection/>
    </xf>
    <xf numFmtId="0" fontId="35" fillId="0" borderId="43" xfId="63" applyFont="1" applyFill="1" applyBorder="1" applyAlignment="1">
      <alignment horizontal="distributed" vertical="center"/>
      <protection/>
    </xf>
    <xf numFmtId="0" fontId="35" fillId="0" borderId="0" xfId="63" applyFont="1" applyFill="1" applyBorder="1" applyAlignment="1">
      <alignment horizontal="distributed" vertical="center"/>
      <protection/>
    </xf>
    <xf numFmtId="0" fontId="35" fillId="0" borderId="14" xfId="63" applyFont="1" applyFill="1" applyBorder="1" applyAlignment="1">
      <alignment horizontal="distributed" vertical="center"/>
      <protection/>
    </xf>
    <xf numFmtId="0" fontId="35" fillId="0" borderId="44" xfId="63" applyFont="1" applyFill="1" applyBorder="1" applyAlignment="1">
      <alignment horizontal="distributed" vertical="center"/>
      <protection/>
    </xf>
    <xf numFmtId="0" fontId="35" fillId="0" borderId="45" xfId="63" applyFont="1" applyFill="1" applyBorder="1" applyAlignment="1">
      <alignment horizontal="distributed" vertical="center"/>
      <protection/>
    </xf>
    <xf numFmtId="0" fontId="35" fillId="0" borderId="96" xfId="63" applyFont="1" applyFill="1" applyBorder="1" applyAlignment="1">
      <alignment horizontal="distributed" vertical="center"/>
      <protection/>
    </xf>
    <xf numFmtId="0" fontId="29" fillId="0" borderId="17" xfId="63" applyFont="1" applyFill="1" applyBorder="1" applyAlignment="1">
      <alignment horizontal="right" vertical="center"/>
      <protection/>
    </xf>
    <xf numFmtId="0" fontId="29" fillId="0" borderId="0" xfId="63" applyFont="1" applyFill="1" applyBorder="1" applyAlignment="1">
      <alignment horizontal="right" vertical="center"/>
      <protection/>
    </xf>
    <xf numFmtId="0" fontId="29" fillId="0" borderId="45" xfId="63" applyFont="1" applyFill="1" applyBorder="1" applyAlignment="1">
      <alignment horizontal="right" vertical="center"/>
      <protection/>
    </xf>
    <xf numFmtId="0" fontId="35" fillId="0" borderId="17" xfId="63" applyFont="1" applyFill="1" applyBorder="1" applyAlignment="1">
      <alignment vertical="center"/>
      <protection/>
    </xf>
    <xf numFmtId="0" fontId="35" fillId="0" borderId="0" xfId="63" applyFont="1" applyFill="1" applyBorder="1" applyAlignment="1">
      <alignment vertical="center"/>
      <protection/>
    </xf>
    <xf numFmtId="0" fontId="35" fillId="0" borderId="45" xfId="63" applyFont="1" applyFill="1" applyBorder="1" applyAlignment="1">
      <alignment vertical="center"/>
      <protection/>
    </xf>
    <xf numFmtId="0" fontId="29" fillId="0" borderId="17" xfId="63" applyFont="1" applyFill="1" applyBorder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45" xfId="63" applyFont="1" applyFill="1" applyBorder="1" applyAlignment="1">
      <alignment vertical="center"/>
      <protection/>
    </xf>
    <xf numFmtId="0" fontId="34" fillId="0" borderId="43" xfId="63" applyFont="1" applyBorder="1" applyAlignment="1">
      <alignment horizontal="left" vertical="center"/>
      <protection/>
    </xf>
    <xf numFmtId="0" fontId="34" fillId="0" borderId="0" xfId="63" applyFont="1" applyBorder="1" applyAlignment="1">
      <alignment horizontal="left" vertical="center"/>
      <protection/>
    </xf>
    <xf numFmtId="0" fontId="34" fillId="0" borderId="44" xfId="63" applyFont="1" applyBorder="1" applyAlignment="1">
      <alignment horizontal="left" vertical="center"/>
      <protection/>
    </xf>
    <xf numFmtId="0" fontId="34" fillId="0" borderId="45" xfId="63" applyFont="1" applyBorder="1" applyAlignment="1">
      <alignment horizontal="left" vertical="center"/>
      <protection/>
    </xf>
    <xf numFmtId="0" fontId="33" fillId="0" borderId="45" xfId="63" applyFont="1" applyBorder="1" applyAlignment="1">
      <alignment horizontal="distributed" vertical="center"/>
      <protection/>
    </xf>
    <xf numFmtId="0" fontId="29" fillId="0" borderId="45" xfId="63" applyFont="1" applyBorder="1" applyAlignment="1">
      <alignment horizontal="distributed" vertical="center"/>
      <protection/>
    </xf>
    <xf numFmtId="0" fontId="35" fillId="0" borderId="0" xfId="63" applyFont="1" applyBorder="1" applyAlignment="1">
      <alignment horizontal="distributed" vertical="center"/>
      <protection/>
    </xf>
    <xf numFmtId="0" fontId="35" fillId="0" borderId="45" xfId="63" applyFont="1" applyBorder="1" applyAlignment="1">
      <alignment horizontal="distributed" vertical="center"/>
      <protection/>
    </xf>
    <xf numFmtId="6" fontId="38" fillId="0" borderId="47" xfId="61" applyNumberFormat="1" applyFont="1" applyBorder="1" applyAlignment="1">
      <alignment vertical="center"/>
    </xf>
    <xf numFmtId="6" fontId="38" fillId="0" borderId="0" xfId="61" applyNumberFormat="1" applyFont="1" applyBorder="1" applyAlignment="1">
      <alignment vertical="center"/>
    </xf>
    <xf numFmtId="6" fontId="38" fillId="0" borderId="42" xfId="61" applyNumberFormat="1" applyFont="1" applyBorder="1" applyAlignment="1">
      <alignment vertical="center"/>
    </xf>
    <xf numFmtId="6" fontId="38" fillId="0" borderId="97" xfId="61" applyNumberFormat="1" applyFont="1" applyBorder="1" applyAlignment="1">
      <alignment vertical="center"/>
    </xf>
    <xf numFmtId="6" fontId="38" fillId="0" borderId="45" xfId="61" applyNumberFormat="1" applyFont="1" applyBorder="1" applyAlignment="1">
      <alignment vertical="center"/>
    </xf>
    <xf numFmtId="6" fontId="38" fillId="0" borderId="46" xfId="61" applyNumberFormat="1" applyFont="1" applyBorder="1" applyAlignment="1">
      <alignment vertical="center"/>
    </xf>
    <xf numFmtId="0" fontId="34" fillId="0" borderId="27" xfId="63" applyFont="1" applyBorder="1" applyAlignment="1">
      <alignment horizontal="center" vertical="center"/>
      <protection/>
    </xf>
    <xf numFmtId="0" fontId="34" fillId="0" borderId="28" xfId="63" applyFont="1" applyBorder="1" applyAlignment="1">
      <alignment horizontal="center" vertical="center"/>
      <protection/>
    </xf>
    <xf numFmtId="0" fontId="34" fillId="0" borderId="30" xfId="63" applyFont="1" applyBorder="1" applyAlignment="1">
      <alignment horizontal="center" vertical="center"/>
      <protection/>
    </xf>
    <xf numFmtId="0" fontId="34" fillId="0" borderId="50" xfId="63" applyFont="1" applyBorder="1" applyAlignment="1">
      <alignment horizontal="center" vertical="center"/>
      <protection/>
    </xf>
    <xf numFmtId="0" fontId="34" fillId="0" borderId="62" xfId="63" applyFont="1" applyBorder="1" applyAlignment="1">
      <alignment horizontal="left" vertical="center"/>
      <protection/>
    </xf>
    <xf numFmtId="0" fontId="34" fillId="0" borderId="70" xfId="63" applyFont="1" applyBorder="1" applyAlignment="1">
      <alignment horizontal="left" vertical="center"/>
      <protection/>
    </xf>
    <xf numFmtId="0" fontId="34" fillId="0" borderId="98" xfId="63" applyFont="1" applyBorder="1" applyAlignment="1">
      <alignment horizontal="left" vertical="center"/>
      <protection/>
    </xf>
    <xf numFmtId="0" fontId="34" fillId="0" borderId="87" xfId="63" applyFont="1" applyBorder="1" applyAlignment="1">
      <alignment horizontal="left" vertical="center"/>
      <protection/>
    </xf>
    <xf numFmtId="0" fontId="33" fillId="0" borderId="70" xfId="63" applyFont="1" applyBorder="1" applyAlignment="1">
      <alignment horizontal="distributed" vertical="center"/>
      <protection/>
    </xf>
    <xf numFmtId="0" fontId="33" fillId="0" borderId="87" xfId="63" applyFont="1" applyBorder="1" applyAlignment="1">
      <alignment horizontal="distributed" vertical="center"/>
      <protection/>
    </xf>
    <xf numFmtId="0" fontId="29" fillId="0" borderId="13" xfId="63" applyFont="1" applyFill="1" applyBorder="1" applyAlignment="1">
      <alignment vertical="center"/>
      <protection/>
    </xf>
    <xf numFmtId="0" fontId="35" fillId="0" borderId="99" xfId="63" applyFont="1" applyFill="1" applyBorder="1" applyAlignment="1">
      <alignment vertical="center"/>
      <protection/>
    </xf>
    <xf numFmtId="0" fontId="35" fillId="0" borderId="100" xfId="63" applyFont="1" applyFill="1" applyBorder="1" applyAlignment="1">
      <alignment vertical="center"/>
      <protection/>
    </xf>
    <xf numFmtId="0" fontId="33" fillId="0" borderId="0" xfId="63" applyFont="1" applyFill="1" applyBorder="1" applyAlignment="1">
      <alignment vertical="center"/>
      <protection/>
    </xf>
    <xf numFmtId="0" fontId="33" fillId="0" borderId="13" xfId="63" applyFont="1" applyFill="1" applyBorder="1" applyAlignment="1">
      <alignment vertical="center"/>
      <protection/>
    </xf>
    <xf numFmtId="0" fontId="35" fillId="0" borderId="42" xfId="63" applyFont="1" applyFill="1" applyBorder="1" applyAlignment="1">
      <alignment vertical="center"/>
      <protection/>
    </xf>
    <xf numFmtId="0" fontId="35" fillId="0" borderId="101" xfId="63" applyFont="1" applyFill="1" applyBorder="1" applyAlignment="1">
      <alignment vertical="center"/>
      <protection/>
    </xf>
    <xf numFmtId="0" fontId="35" fillId="0" borderId="102" xfId="63" applyFont="1" applyFill="1" applyBorder="1" applyAlignment="1">
      <alignment horizontal="distributed" vertical="center"/>
      <protection/>
    </xf>
    <xf numFmtId="0" fontId="35" fillId="0" borderId="13" xfId="63" applyFont="1" applyFill="1" applyBorder="1" applyAlignment="1">
      <alignment horizontal="distributed" vertical="center"/>
      <protection/>
    </xf>
    <xf numFmtId="0" fontId="35" fillId="0" borderId="50" xfId="63" applyFont="1" applyFill="1" applyBorder="1" applyAlignment="1">
      <alignment horizontal="distributed" vertical="center"/>
      <protection/>
    </xf>
    <xf numFmtId="0" fontId="35" fillId="0" borderId="27" xfId="63" applyFont="1" applyFill="1" applyBorder="1" applyAlignment="1">
      <alignment/>
      <protection/>
    </xf>
    <xf numFmtId="0" fontId="35" fillId="0" borderId="17" xfId="63" applyFont="1" applyFill="1" applyBorder="1" applyAlignment="1">
      <alignment/>
      <protection/>
    </xf>
    <xf numFmtId="0" fontId="35" fillId="0" borderId="47" xfId="63" applyFont="1" applyFill="1" applyBorder="1" applyAlignment="1">
      <alignment/>
      <protection/>
    </xf>
    <xf numFmtId="0" fontId="35" fillId="0" borderId="0" xfId="63" applyFont="1" applyFill="1" applyBorder="1" applyAlignment="1">
      <alignment/>
      <protection/>
    </xf>
    <xf numFmtId="0" fontId="35" fillId="0" borderId="13" xfId="63" applyFont="1" applyFill="1" applyBorder="1" applyAlignment="1">
      <alignment vertical="center"/>
      <protection/>
    </xf>
    <xf numFmtId="0" fontId="35" fillId="0" borderId="103" xfId="63" applyFont="1" applyFill="1" applyBorder="1" applyAlignment="1">
      <alignment vertical="center"/>
      <protection/>
    </xf>
    <xf numFmtId="0" fontId="35" fillId="0" borderId="46" xfId="63" applyFont="1" applyFill="1" applyBorder="1" applyAlignment="1">
      <alignment vertical="center"/>
      <protection/>
    </xf>
    <xf numFmtId="0" fontId="35" fillId="0" borderId="104" xfId="63" applyFont="1" applyFill="1" applyBorder="1" applyAlignment="1">
      <alignment horizontal="distributed" vertical="center" wrapText="1"/>
      <protection/>
    </xf>
    <xf numFmtId="0" fontId="35" fillId="0" borderId="17" xfId="63" applyFont="1" applyFill="1" applyBorder="1" applyAlignment="1">
      <alignment horizontal="distributed" vertical="center"/>
      <protection/>
    </xf>
    <xf numFmtId="0" fontId="35" fillId="0" borderId="28" xfId="63" applyFont="1" applyFill="1" applyBorder="1" applyAlignment="1">
      <alignment horizontal="distributed" vertical="center"/>
      <protection/>
    </xf>
    <xf numFmtId="0" fontId="34" fillId="0" borderId="27" xfId="63" applyFont="1" applyFill="1" applyBorder="1" applyAlignment="1">
      <alignment horizontal="center" vertical="center"/>
      <protection/>
    </xf>
    <xf numFmtId="0" fontId="34" fillId="0" borderId="47" xfId="63" applyFont="1" applyFill="1" applyBorder="1" applyAlignment="1">
      <alignment horizontal="center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185" fontId="33" fillId="0" borderId="17" xfId="63" applyNumberFormat="1" applyFont="1" applyFill="1" applyBorder="1" applyAlignment="1">
      <alignment horizontal="center" vertical="center"/>
      <protection/>
    </xf>
    <xf numFmtId="185" fontId="33" fillId="0" borderId="0" xfId="63" applyNumberFormat="1" applyFont="1" applyFill="1" applyBorder="1" applyAlignment="1">
      <alignment horizontal="center" vertical="center"/>
      <protection/>
    </xf>
    <xf numFmtId="185" fontId="33" fillId="0" borderId="13" xfId="63" applyNumberFormat="1" applyFont="1" applyFill="1" applyBorder="1" applyAlignment="1">
      <alignment horizontal="center" vertical="center"/>
      <protection/>
    </xf>
    <xf numFmtId="0" fontId="34" fillId="0" borderId="17" xfId="63" applyFont="1" applyFill="1" applyBorder="1" applyAlignment="1">
      <alignment horizontal="center" vertical="center"/>
      <protection/>
    </xf>
    <xf numFmtId="0" fontId="34" fillId="0" borderId="0" xfId="63" applyFont="1" applyFill="1" applyBorder="1" applyAlignment="1">
      <alignment horizontal="center" vertical="center"/>
      <protection/>
    </xf>
    <xf numFmtId="0" fontId="34" fillId="0" borderId="13" xfId="63" applyFont="1" applyFill="1" applyBorder="1" applyAlignment="1">
      <alignment horizontal="center" vertical="center"/>
      <protection/>
    </xf>
    <xf numFmtId="0" fontId="34" fillId="0" borderId="17" xfId="63" applyFont="1" applyFill="1" applyBorder="1" applyAlignment="1">
      <alignment horizontal="right" vertical="center"/>
      <protection/>
    </xf>
    <xf numFmtId="0" fontId="34" fillId="0" borderId="0" xfId="63" applyFont="1" applyFill="1" applyBorder="1" applyAlignment="1">
      <alignment horizontal="right" vertical="center"/>
      <protection/>
    </xf>
    <xf numFmtId="0" fontId="34" fillId="0" borderId="13" xfId="63" applyFont="1" applyFill="1" applyBorder="1" applyAlignment="1">
      <alignment horizontal="right" vertical="center"/>
      <protection/>
    </xf>
    <xf numFmtId="185" fontId="33" fillId="0" borderId="17" xfId="63" applyNumberFormat="1" applyFont="1" applyFill="1" applyBorder="1" applyAlignment="1">
      <alignment horizontal="center" vertical="center" shrinkToFit="1"/>
      <protection/>
    </xf>
    <xf numFmtId="185" fontId="33" fillId="0" borderId="103" xfId="63" applyNumberFormat="1" applyFont="1" applyFill="1" applyBorder="1" applyAlignment="1">
      <alignment horizontal="center" vertical="center" shrinkToFit="1"/>
      <protection/>
    </xf>
    <xf numFmtId="185" fontId="33" fillId="0" borderId="0" xfId="63" applyNumberFormat="1" applyFont="1" applyFill="1" applyBorder="1" applyAlignment="1">
      <alignment horizontal="center" vertical="center" shrinkToFit="1"/>
      <protection/>
    </xf>
    <xf numFmtId="185" fontId="33" fillId="0" borderId="42" xfId="63" applyNumberFormat="1" applyFont="1" applyFill="1" applyBorder="1" applyAlignment="1">
      <alignment horizontal="center" vertical="center" shrinkToFit="1"/>
      <protection/>
    </xf>
    <xf numFmtId="185" fontId="33" fillId="0" borderId="13" xfId="63" applyNumberFormat="1" applyFont="1" applyFill="1" applyBorder="1" applyAlignment="1">
      <alignment horizontal="center" vertical="center" shrinkToFit="1"/>
      <protection/>
    </xf>
    <xf numFmtId="185" fontId="33" fillId="0" borderId="101" xfId="63" applyNumberFormat="1" applyFont="1" applyFill="1" applyBorder="1" applyAlignment="1">
      <alignment horizontal="center" vertical="center" shrinkToFit="1"/>
      <protection/>
    </xf>
    <xf numFmtId="0" fontId="36" fillId="0" borderId="0" xfId="63" applyFont="1" applyBorder="1" applyAlignment="1">
      <alignment vertical="center"/>
      <protection/>
    </xf>
    <xf numFmtId="0" fontId="36" fillId="0" borderId="14" xfId="63" applyFont="1" applyBorder="1" applyAlignment="1">
      <alignment vertical="center"/>
      <protection/>
    </xf>
    <xf numFmtId="0" fontId="36" fillId="0" borderId="47" xfId="63" applyFont="1" applyBorder="1" applyAlignment="1">
      <alignment horizontal="right" vertical="center"/>
      <protection/>
    </xf>
    <xf numFmtId="0" fontId="36" fillId="0" borderId="0" xfId="63" applyFont="1" applyBorder="1" applyAlignment="1">
      <alignment vertical="distributed" wrapText="1"/>
      <protection/>
    </xf>
    <xf numFmtId="0" fontId="36" fillId="0" borderId="0" xfId="63" applyFont="1" applyBorder="1" applyAlignment="1">
      <alignment vertical="distributed"/>
      <protection/>
    </xf>
    <xf numFmtId="0" fontId="36" fillId="0" borderId="14" xfId="63" applyFont="1" applyBorder="1" applyAlignment="1">
      <alignment vertical="distributed"/>
      <protection/>
    </xf>
    <xf numFmtId="0" fontId="35" fillId="0" borderId="17" xfId="63" applyFont="1" applyFill="1" applyBorder="1" applyAlignment="1">
      <alignment vertical="center" wrapText="1"/>
      <protection/>
    </xf>
    <xf numFmtId="0" fontId="35" fillId="0" borderId="103" xfId="63" applyFont="1" applyFill="1" applyBorder="1" applyAlignment="1">
      <alignment vertical="center" wrapText="1"/>
      <protection/>
    </xf>
    <xf numFmtId="0" fontId="35" fillId="0" borderId="0" xfId="63" applyFont="1" applyFill="1" applyBorder="1" applyAlignment="1">
      <alignment vertical="center" wrapText="1"/>
      <protection/>
    </xf>
    <xf numFmtId="0" fontId="35" fillId="0" borderId="42" xfId="63" applyFont="1" applyFill="1" applyBorder="1" applyAlignment="1">
      <alignment vertical="center" wrapText="1"/>
      <protection/>
    </xf>
    <xf numFmtId="0" fontId="35" fillId="0" borderId="13" xfId="63" applyFont="1" applyFill="1" applyBorder="1" applyAlignment="1">
      <alignment vertical="center" wrapText="1"/>
      <protection/>
    </xf>
    <xf numFmtId="0" fontId="35" fillId="0" borderId="101" xfId="63" applyFont="1" applyFill="1" applyBorder="1" applyAlignment="1">
      <alignment vertical="center" wrapText="1"/>
      <protection/>
    </xf>
    <xf numFmtId="0" fontId="29" fillId="0" borderId="0" xfId="63" applyFont="1" applyBorder="1" applyAlignment="1">
      <alignment horizontal="center"/>
      <protection/>
    </xf>
    <xf numFmtId="0" fontId="33" fillId="0" borderId="0" xfId="63" applyFont="1" applyBorder="1" applyAlignment="1">
      <alignment horizontal="center"/>
      <protection/>
    </xf>
    <xf numFmtId="0" fontId="35" fillId="0" borderId="105" xfId="63" applyFont="1" applyFill="1" applyBorder="1" applyAlignment="1">
      <alignment/>
      <protection/>
    </xf>
    <xf numFmtId="0" fontId="35" fillId="0" borderId="106" xfId="63" applyFont="1" applyFill="1" applyBorder="1" applyAlignment="1">
      <alignment/>
      <protection/>
    </xf>
    <xf numFmtId="0" fontId="35" fillId="0" borderId="48" xfId="63" applyFont="1" applyFill="1" applyBorder="1" applyAlignment="1">
      <alignment/>
      <protection/>
    </xf>
    <xf numFmtId="0" fontId="35" fillId="0" borderId="99" xfId="63" applyFont="1" applyFill="1" applyBorder="1" applyAlignment="1">
      <alignment/>
      <protection/>
    </xf>
    <xf numFmtId="0" fontId="37" fillId="0" borderId="27" xfId="63" applyFont="1" applyBorder="1" applyAlignment="1">
      <alignment/>
      <protection/>
    </xf>
    <xf numFmtId="0" fontId="37" fillId="0" borderId="17" xfId="63" applyFont="1" applyBorder="1" applyAlignment="1">
      <alignment/>
      <protection/>
    </xf>
    <xf numFmtId="0" fontId="37" fillId="0" borderId="47" xfId="63" applyFont="1" applyBorder="1" applyAlignment="1">
      <alignment/>
      <protection/>
    </xf>
    <xf numFmtId="0" fontId="37" fillId="0" borderId="0" xfId="63" applyFont="1" applyBorder="1" applyAlignment="1">
      <alignment/>
      <protection/>
    </xf>
    <xf numFmtId="0" fontId="35" fillId="0" borderId="104" xfId="63" applyFont="1" applyFill="1" applyBorder="1" applyAlignment="1">
      <alignment horizontal="distributed" vertical="center"/>
      <protection/>
    </xf>
    <xf numFmtId="0" fontId="29" fillId="0" borderId="13" xfId="63" applyFont="1" applyFill="1" applyBorder="1" applyAlignment="1">
      <alignment horizontal="right" vertical="center"/>
      <protection/>
    </xf>
    <xf numFmtId="0" fontId="35" fillId="0" borderId="59" xfId="63" applyFont="1" applyFill="1" applyBorder="1" applyAlignment="1">
      <alignment horizontal="distributed" vertical="center"/>
      <protection/>
    </xf>
    <xf numFmtId="0" fontId="35" fillId="0" borderId="15" xfId="63" applyFont="1" applyFill="1" applyBorder="1" applyAlignment="1">
      <alignment horizontal="distributed" vertical="center"/>
      <protection/>
    </xf>
    <xf numFmtId="0" fontId="35" fillId="0" borderId="16" xfId="63" applyFont="1" applyFill="1" applyBorder="1" applyAlignment="1">
      <alignment horizontal="distributed" vertical="center"/>
      <protection/>
    </xf>
    <xf numFmtId="0" fontId="34" fillId="0" borderId="18" xfId="63" applyFont="1" applyFill="1" applyBorder="1" applyAlignment="1">
      <alignment vertical="center"/>
      <protection/>
    </xf>
    <xf numFmtId="0" fontId="34" fillId="0" borderId="15" xfId="63" applyFont="1" applyFill="1" applyBorder="1" applyAlignment="1">
      <alignment vertical="center"/>
      <protection/>
    </xf>
    <xf numFmtId="0" fontId="34" fillId="0" borderId="85" xfId="63" applyFont="1" applyFill="1" applyBorder="1" applyAlignment="1">
      <alignment vertical="center"/>
      <protection/>
    </xf>
    <xf numFmtId="0" fontId="34" fillId="0" borderId="43" xfId="63" applyFont="1" applyBorder="1" applyAlignment="1">
      <alignment horizontal="distributed" vertical="center"/>
      <protection/>
    </xf>
    <xf numFmtId="0" fontId="34" fillId="0" borderId="0" xfId="63" applyFont="1" applyBorder="1" applyAlignment="1">
      <alignment horizontal="distributed" vertical="center"/>
      <protection/>
    </xf>
    <xf numFmtId="0" fontId="29" fillId="0" borderId="0" xfId="63" applyFont="1" applyBorder="1" applyAlignment="1">
      <alignment vertical="center" shrinkToFit="1"/>
      <protection/>
    </xf>
    <xf numFmtId="0" fontId="29" fillId="0" borderId="42" xfId="63" applyFont="1" applyBorder="1" applyAlignment="1">
      <alignment vertical="center" shrinkToFit="1"/>
      <protection/>
    </xf>
    <xf numFmtId="0" fontId="34" fillId="0" borderId="27" xfId="63" applyFont="1" applyFill="1" applyBorder="1" applyAlignment="1">
      <alignment vertical="center"/>
      <protection/>
    </xf>
    <xf numFmtId="0" fontId="34" fillId="0" borderId="30" xfId="63" applyFont="1" applyFill="1" applyBorder="1" applyAlignment="1">
      <alignment vertical="center"/>
      <protection/>
    </xf>
    <xf numFmtId="0" fontId="34" fillId="0" borderId="17" xfId="63" applyFont="1" applyFill="1" applyBorder="1" applyAlignment="1">
      <alignment vertical="center"/>
      <protection/>
    </xf>
    <xf numFmtId="0" fontId="34" fillId="0" borderId="13" xfId="63" applyFont="1" applyFill="1" applyBorder="1" applyAlignment="1">
      <alignment vertical="center"/>
      <protection/>
    </xf>
    <xf numFmtId="185" fontId="33" fillId="0" borderId="103" xfId="63" applyNumberFormat="1" applyFont="1" applyFill="1" applyBorder="1" applyAlignment="1">
      <alignment horizontal="center" vertical="center"/>
      <protection/>
    </xf>
    <xf numFmtId="185" fontId="33" fillId="0" borderId="101" xfId="63" applyNumberFormat="1" applyFont="1" applyFill="1" applyBorder="1" applyAlignment="1">
      <alignment horizontal="center" vertical="center"/>
      <protection/>
    </xf>
    <xf numFmtId="0" fontId="29" fillId="0" borderId="0" xfId="63" applyFont="1" applyBorder="1" applyAlignment="1">
      <alignment vertical="center"/>
      <protection/>
    </xf>
    <xf numFmtId="0" fontId="29" fillId="0" borderId="42" xfId="63" applyFont="1" applyBorder="1" applyAlignment="1">
      <alignment vertical="center"/>
      <protection/>
    </xf>
    <xf numFmtId="0" fontId="33" fillId="0" borderId="0" xfId="63" applyFont="1" applyBorder="1" applyAlignment="1">
      <alignment vertical="center" wrapText="1" shrinkToFit="1"/>
      <protection/>
    </xf>
    <xf numFmtId="0" fontId="29" fillId="0" borderId="0" xfId="63" applyFont="1" applyBorder="1" applyAlignment="1">
      <alignment horizontal="left" vertical="center"/>
      <protection/>
    </xf>
    <xf numFmtId="0" fontId="29" fillId="0" borderId="42" xfId="63" applyFont="1" applyBorder="1" applyAlignment="1">
      <alignment horizontal="left" vertical="center"/>
      <protection/>
    </xf>
    <xf numFmtId="0" fontId="29" fillId="0" borderId="30" xfId="63" applyFont="1" applyBorder="1" applyAlignment="1">
      <alignment horizontal="center" vertical="distributed"/>
      <protection/>
    </xf>
    <xf numFmtId="0" fontId="29" fillId="0" borderId="13" xfId="63" applyFont="1" applyBorder="1" applyAlignment="1">
      <alignment horizontal="center" vertical="distributed"/>
      <protection/>
    </xf>
    <xf numFmtId="0" fontId="29" fillId="0" borderId="101" xfId="63" applyFont="1" applyBorder="1" applyAlignment="1">
      <alignment horizontal="center" vertical="distributed"/>
      <protection/>
    </xf>
    <xf numFmtId="0" fontId="34" fillId="0" borderId="43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33" fillId="0" borderId="42" xfId="63" applyFont="1" applyBorder="1" applyAlignment="1">
      <alignment vertical="center"/>
      <protection/>
    </xf>
    <xf numFmtId="0" fontId="35" fillId="0" borderId="39" xfId="63" applyFont="1" applyFill="1" applyBorder="1" applyAlignment="1">
      <alignment horizontal="distributed" vertical="center"/>
      <protection/>
    </xf>
    <xf numFmtId="0" fontId="35" fillId="0" borderId="40" xfId="63" applyFont="1" applyFill="1" applyBorder="1" applyAlignment="1">
      <alignment horizontal="distributed" vertical="center"/>
      <protection/>
    </xf>
    <xf numFmtId="0" fontId="35" fillId="0" borderId="107" xfId="63" applyFont="1" applyFill="1" applyBorder="1" applyAlignment="1">
      <alignment horizontal="distributed" vertical="center"/>
      <protection/>
    </xf>
    <xf numFmtId="0" fontId="29" fillId="0" borderId="95" xfId="63" applyFont="1" applyFill="1" applyBorder="1" applyAlignment="1">
      <alignment horizontal="center" vertical="center"/>
      <protection/>
    </xf>
    <xf numFmtId="0" fontId="29" fillId="0" borderId="40" xfId="63" applyFont="1" applyFill="1" applyBorder="1" applyAlignment="1">
      <alignment horizontal="center" vertical="center"/>
      <protection/>
    </xf>
    <xf numFmtId="0" fontId="29" fillId="0" borderId="30" xfId="63" applyFont="1" applyFill="1" applyBorder="1" applyAlignment="1">
      <alignment horizontal="center" vertical="center"/>
      <protection/>
    </xf>
    <xf numFmtId="0" fontId="29" fillId="0" borderId="13" xfId="63" applyFont="1" applyFill="1" applyBorder="1" applyAlignment="1">
      <alignment horizontal="center" vertical="center"/>
      <protection/>
    </xf>
    <xf numFmtId="0" fontId="35" fillId="0" borderId="95" xfId="63" applyFont="1" applyFill="1" applyBorder="1" applyAlignment="1">
      <alignment horizontal="center" vertical="center"/>
      <protection/>
    </xf>
    <xf numFmtId="0" fontId="35" fillId="0" borderId="40" xfId="63" applyFont="1" applyFill="1" applyBorder="1" applyAlignment="1">
      <alignment horizontal="center" vertical="center"/>
      <protection/>
    </xf>
    <xf numFmtId="0" fontId="35" fillId="0" borderId="107" xfId="63" applyFont="1" applyFill="1" applyBorder="1" applyAlignment="1">
      <alignment horizontal="center" vertical="center"/>
      <protection/>
    </xf>
    <xf numFmtId="0" fontId="35" fillId="0" borderId="30" xfId="63" applyFont="1" applyFill="1" applyBorder="1" applyAlignment="1">
      <alignment horizontal="center" vertical="center"/>
      <protection/>
    </xf>
    <xf numFmtId="0" fontId="35" fillId="0" borderId="13" xfId="63" applyFont="1" applyFill="1" applyBorder="1" applyAlignment="1">
      <alignment horizontal="center" vertical="center"/>
      <protection/>
    </xf>
    <xf numFmtId="0" fontId="35" fillId="0" borderId="50" xfId="63" applyFont="1" applyFill="1" applyBorder="1" applyAlignment="1">
      <alignment horizontal="center" vertical="center"/>
      <protection/>
    </xf>
    <xf numFmtId="0" fontId="29" fillId="0" borderId="95" xfId="63" applyFont="1" applyBorder="1" applyAlignment="1">
      <alignment horizontal="distributed" vertical="distributed"/>
      <protection/>
    </xf>
    <xf numFmtId="0" fontId="29" fillId="0" borderId="107" xfId="63" applyFont="1" applyBorder="1" applyAlignment="1">
      <alignment horizontal="distributed" vertical="distributed"/>
      <protection/>
    </xf>
    <xf numFmtId="0" fontId="29" fillId="0" borderId="30" xfId="63" applyFont="1" applyBorder="1" applyAlignment="1">
      <alignment horizontal="distributed" vertical="distributed"/>
      <protection/>
    </xf>
    <xf numFmtId="0" fontId="29" fillId="0" borderId="50" xfId="63" applyFont="1" applyBorder="1" applyAlignment="1">
      <alignment horizontal="distributed" vertical="distributed"/>
      <protection/>
    </xf>
    <xf numFmtId="0" fontId="36" fillId="0" borderId="40" xfId="63" applyFont="1" applyBorder="1" applyAlignment="1">
      <alignment vertical="distributed"/>
      <protection/>
    </xf>
    <xf numFmtId="0" fontId="36" fillId="0" borderId="41" xfId="63" applyFont="1" applyBorder="1" applyAlignment="1">
      <alignment vertical="distributed"/>
      <protection/>
    </xf>
    <xf numFmtId="183" fontId="28" fillId="0" borderId="0" xfId="63" applyNumberFormat="1" applyFont="1" applyBorder="1" applyAlignment="1">
      <alignment horizontal="center"/>
      <protection/>
    </xf>
    <xf numFmtId="0" fontId="33" fillId="0" borderId="108" xfId="63" applyFont="1" applyBorder="1" applyAlignment="1">
      <alignment horizontal="distributed"/>
      <protection/>
    </xf>
    <xf numFmtId="0" fontId="33" fillId="0" borderId="38" xfId="63" applyFont="1" applyBorder="1" applyAlignment="1">
      <alignment horizontal="distributed"/>
      <protection/>
    </xf>
    <xf numFmtId="58" fontId="33" fillId="0" borderId="38" xfId="63" applyNumberFormat="1" applyFont="1" applyBorder="1" applyAlignment="1">
      <alignment horizontal="distributed"/>
      <protection/>
    </xf>
    <xf numFmtId="58" fontId="33" fillId="0" borderId="109" xfId="63" applyNumberFormat="1" applyFont="1" applyBorder="1" applyAlignment="1">
      <alignment horizontal="distributed"/>
      <protection/>
    </xf>
    <xf numFmtId="0" fontId="33" fillId="0" borderId="39" xfId="63" applyFont="1" applyFill="1" applyBorder="1" applyAlignment="1">
      <alignment horizontal="left" vertical="center"/>
      <protection/>
    </xf>
    <xf numFmtId="0" fontId="33" fillId="0" borderId="40" xfId="63" applyFont="1" applyFill="1" applyBorder="1" applyAlignment="1">
      <alignment horizontal="left" vertical="center"/>
      <protection/>
    </xf>
    <xf numFmtId="0" fontId="33" fillId="0" borderId="43" xfId="63" applyFont="1" applyFill="1" applyBorder="1" applyAlignment="1">
      <alignment horizontal="left" vertical="center"/>
      <protection/>
    </xf>
    <xf numFmtId="0" fontId="33" fillId="0" borderId="0" xfId="63" applyFont="1" applyFill="1" applyBorder="1" applyAlignment="1">
      <alignment horizontal="left" vertical="center"/>
      <protection/>
    </xf>
    <xf numFmtId="0" fontId="33" fillId="0" borderId="44" xfId="63" applyFont="1" applyFill="1" applyBorder="1" applyAlignment="1">
      <alignment horizontal="left" vertical="center"/>
      <protection/>
    </xf>
    <xf numFmtId="0" fontId="33" fillId="0" borderId="45" xfId="63" applyFont="1" applyFill="1" applyBorder="1" applyAlignment="1">
      <alignment horizontal="left" vertical="center"/>
      <protection/>
    </xf>
    <xf numFmtId="5" fontId="30" fillId="0" borderId="40" xfId="63" applyNumberFormat="1" applyFont="1" applyFill="1" applyBorder="1" applyAlignment="1">
      <alignment horizontal="right" vertical="center"/>
      <protection/>
    </xf>
    <xf numFmtId="5" fontId="30" fillId="0" borderId="41" xfId="63" applyNumberFormat="1" applyFont="1" applyFill="1" applyBorder="1" applyAlignment="1">
      <alignment horizontal="right" vertical="center"/>
      <protection/>
    </xf>
    <xf numFmtId="5" fontId="30" fillId="0" borderId="0" xfId="63" applyNumberFormat="1" applyFont="1" applyFill="1" applyBorder="1" applyAlignment="1">
      <alignment horizontal="right" vertical="center"/>
      <protection/>
    </xf>
    <xf numFmtId="5" fontId="30" fillId="0" borderId="42" xfId="63" applyNumberFormat="1" applyFont="1" applyFill="1" applyBorder="1" applyAlignment="1">
      <alignment horizontal="right" vertical="center"/>
      <protection/>
    </xf>
    <xf numFmtId="5" fontId="30" fillId="0" borderId="45" xfId="63" applyNumberFormat="1" applyFont="1" applyFill="1" applyBorder="1" applyAlignment="1">
      <alignment horizontal="right" vertical="center"/>
      <protection/>
    </xf>
    <xf numFmtId="5" fontId="30" fillId="0" borderId="46" xfId="63" applyNumberFormat="1" applyFont="1" applyFill="1" applyBorder="1" applyAlignment="1">
      <alignment horizontal="right" vertical="center"/>
      <protection/>
    </xf>
    <xf numFmtId="0" fontId="34" fillId="0" borderId="43" xfId="63" applyFont="1" applyBorder="1" applyAlignment="1">
      <alignment horizontal="center"/>
      <protection/>
    </xf>
    <xf numFmtId="0" fontId="34" fillId="0" borderId="0" xfId="63" applyFont="1" applyBorder="1" applyAlignment="1">
      <alignment horizontal="center"/>
      <protection/>
    </xf>
    <xf numFmtId="0" fontId="33" fillId="0" borderId="0" xfId="63" applyFont="1" applyBorder="1" applyAlignment="1">
      <alignment/>
      <protection/>
    </xf>
    <xf numFmtId="6" fontId="113" fillId="0" borderId="81" xfId="61" applyFont="1" applyBorder="1" applyAlignment="1">
      <alignment vertical="center"/>
    </xf>
    <xf numFmtId="6" fontId="113" fillId="0" borderId="65" xfId="61" applyFont="1" applyBorder="1" applyAlignment="1">
      <alignment vertical="center"/>
    </xf>
    <xf numFmtId="6" fontId="113" fillId="0" borderId="82" xfId="61" applyFont="1" applyBorder="1" applyAlignment="1">
      <alignment vertical="center"/>
    </xf>
    <xf numFmtId="6" fontId="113" fillId="0" borderId="80" xfId="61" applyFont="1" applyBorder="1" applyAlignment="1">
      <alignment vertical="center"/>
    </xf>
    <xf numFmtId="6" fontId="113" fillId="0" borderId="58" xfId="61" applyFont="1" applyBorder="1" applyAlignment="1">
      <alignment vertical="center"/>
    </xf>
    <xf numFmtId="6" fontId="113" fillId="0" borderId="83" xfId="61" applyFont="1" applyBorder="1" applyAlignment="1">
      <alignment vertical="center"/>
    </xf>
    <xf numFmtId="6" fontId="113" fillId="0" borderId="67" xfId="61" applyFont="1" applyBorder="1" applyAlignment="1">
      <alignment vertical="center"/>
    </xf>
    <xf numFmtId="6" fontId="113" fillId="0" borderId="56" xfId="61" applyFont="1" applyBorder="1" applyAlignment="1">
      <alignment vertical="center"/>
    </xf>
    <xf numFmtId="6" fontId="113" fillId="0" borderId="84" xfId="61" applyFont="1" applyBorder="1" applyAlignment="1">
      <alignment vertical="center"/>
    </xf>
    <xf numFmtId="6" fontId="113" fillId="0" borderId="18" xfId="61" applyFont="1" applyBorder="1" applyAlignment="1">
      <alignment vertical="center"/>
    </xf>
    <xf numFmtId="6" fontId="113" fillId="0" borderId="15" xfId="61" applyFont="1" applyBorder="1" applyAlignment="1">
      <alignment vertical="center"/>
    </xf>
    <xf numFmtId="6" fontId="113" fillId="0" borderId="85" xfId="61" applyFont="1" applyBorder="1" applyAlignment="1">
      <alignment vertical="center"/>
    </xf>
    <xf numFmtId="6" fontId="113" fillId="0" borderId="66" xfId="61" applyFont="1" applyBorder="1" applyAlignment="1">
      <alignment vertical="center"/>
    </xf>
    <xf numFmtId="6" fontId="113" fillId="0" borderId="54" xfId="61" applyFont="1" applyBorder="1" applyAlignment="1">
      <alignment vertical="center"/>
    </xf>
    <xf numFmtId="6" fontId="113" fillId="0" borderId="86" xfId="61" applyFont="1" applyBorder="1" applyAlignment="1">
      <alignment vertical="center"/>
    </xf>
    <xf numFmtId="6" fontId="113" fillId="0" borderId="68" xfId="61" applyNumberFormat="1" applyFont="1" applyBorder="1" applyAlignment="1">
      <alignment vertical="center"/>
    </xf>
    <xf numFmtId="6" fontId="113" fillId="0" borderId="70" xfId="61" applyNumberFormat="1" applyFont="1" applyBorder="1" applyAlignment="1">
      <alignment vertical="center"/>
    </xf>
    <xf numFmtId="6" fontId="113" fillId="0" borderId="88" xfId="61" applyNumberFormat="1" applyFont="1" applyBorder="1" applyAlignment="1">
      <alignment vertical="center"/>
    </xf>
    <xf numFmtId="6" fontId="113" fillId="0" borderId="89" xfId="61" applyNumberFormat="1" applyFont="1" applyBorder="1" applyAlignment="1">
      <alignment vertical="center"/>
    </xf>
    <xf numFmtId="6" fontId="113" fillId="0" borderId="87" xfId="61" applyNumberFormat="1" applyFont="1" applyBorder="1" applyAlignment="1">
      <alignment vertical="center"/>
    </xf>
    <xf numFmtId="6" fontId="113" fillId="0" borderId="90" xfId="61" applyNumberFormat="1" applyFont="1" applyBorder="1" applyAlignment="1">
      <alignment vertical="center"/>
    </xf>
    <xf numFmtId="6" fontId="113" fillId="0" borderId="93" xfId="61" applyFont="1" applyBorder="1" applyAlignment="1">
      <alignment vertical="center"/>
    </xf>
    <xf numFmtId="6" fontId="113" fillId="0" borderId="52" xfId="61" applyFont="1" applyBorder="1" applyAlignment="1">
      <alignment vertical="center"/>
    </xf>
    <xf numFmtId="6" fontId="113" fillId="0" borderId="94" xfId="61" applyFont="1" applyBorder="1" applyAlignment="1">
      <alignment vertical="center"/>
    </xf>
    <xf numFmtId="6" fontId="113" fillId="0" borderId="95" xfId="63" applyNumberFormat="1" applyFont="1" applyBorder="1" applyAlignment="1">
      <alignment vertical="center"/>
      <protection/>
    </xf>
    <xf numFmtId="6" fontId="113" fillId="0" borderId="40" xfId="63" applyNumberFormat="1" applyFont="1" applyBorder="1" applyAlignment="1">
      <alignment vertical="center"/>
      <protection/>
    </xf>
    <xf numFmtId="6" fontId="113" fillId="0" borderId="41" xfId="63" applyNumberFormat="1" applyFont="1" applyBorder="1" applyAlignment="1">
      <alignment vertical="center"/>
      <protection/>
    </xf>
    <xf numFmtId="6" fontId="113" fillId="0" borderId="47" xfId="63" applyNumberFormat="1" applyFont="1" applyBorder="1" applyAlignment="1">
      <alignment vertical="center"/>
      <protection/>
    </xf>
    <xf numFmtId="6" fontId="113" fillId="0" borderId="0" xfId="63" applyNumberFormat="1" applyFont="1" applyBorder="1" applyAlignment="1">
      <alignment vertical="center"/>
      <protection/>
    </xf>
    <xf numFmtId="6" fontId="113" fillId="0" borderId="42" xfId="63" applyNumberFormat="1" applyFont="1" applyBorder="1" applyAlignment="1">
      <alignment vertical="center"/>
      <protection/>
    </xf>
    <xf numFmtId="0" fontId="116" fillId="0" borderId="17" xfId="63" applyFont="1" applyFill="1" applyBorder="1" applyAlignment="1">
      <alignment horizontal="right" vertical="center"/>
      <protection/>
    </xf>
    <xf numFmtId="0" fontId="116" fillId="0" borderId="0" xfId="63" applyFont="1" applyFill="1" applyBorder="1" applyAlignment="1">
      <alignment horizontal="right" vertical="center"/>
      <protection/>
    </xf>
    <xf numFmtId="0" fontId="116" fillId="0" borderId="45" xfId="63" applyFont="1" applyFill="1" applyBorder="1" applyAlignment="1">
      <alignment horizontal="right" vertical="center"/>
      <protection/>
    </xf>
    <xf numFmtId="0" fontId="116" fillId="0" borderId="17" xfId="63" applyFont="1" applyFill="1" applyBorder="1" applyAlignment="1">
      <alignment vertical="center"/>
      <protection/>
    </xf>
    <xf numFmtId="0" fontId="116" fillId="0" borderId="0" xfId="63" applyFont="1" applyFill="1" applyBorder="1" applyAlignment="1">
      <alignment vertical="center"/>
      <protection/>
    </xf>
    <xf numFmtId="0" fontId="116" fillId="0" borderId="45" xfId="63" applyFont="1" applyFill="1" applyBorder="1" applyAlignment="1">
      <alignment vertical="center"/>
      <protection/>
    </xf>
    <xf numFmtId="6" fontId="113" fillId="0" borderId="47" xfId="61" applyNumberFormat="1" applyFont="1" applyBorder="1" applyAlignment="1">
      <alignment vertical="center"/>
    </xf>
    <xf numFmtId="6" fontId="113" fillId="0" borderId="0" xfId="61" applyNumberFormat="1" applyFont="1" applyBorder="1" applyAlignment="1">
      <alignment vertical="center"/>
    </xf>
    <xf numFmtId="6" fontId="113" fillId="0" borderId="42" xfId="61" applyNumberFormat="1" applyFont="1" applyBorder="1" applyAlignment="1">
      <alignment vertical="center"/>
    </xf>
    <xf numFmtId="6" fontId="113" fillId="0" borderId="97" xfId="61" applyNumberFormat="1" applyFont="1" applyBorder="1" applyAlignment="1">
      <alignment vertical="center"/>
    </xf>
    <xf numFmtId="6" fontId="113" fillId="0" borderId="45" xfId="61" applyNumberFormat="1" applyFont="1" applyBorder="1" applyAlignment="1">
      <alignment vertical="center"/>
    </xf>
    <xf numFmtId="6" fontId="113" fillId="0" borderId="46" xfId="61" applyNumberFormat="1" applyFont="1" applyBorder="1" applyAlignment="1">
      <alignment vertical="center"/>
    </xf>
    <xf numFmtId="0" fontId="116" fillId="0" borderId="13" xfId="63" applyFont="1" applyFill="1" applyBorder="1" applyAlignment="1">
      <alignment vertical="center"/>
      <protection/>
    </xf>
    <xf numFmtId="0" fontId="110" fillId="0" borderId="0" xfId="63" applyFont="1" applyFill="1" applyBorder="1" applyAlignment="1">
      <alignment vertical="center"/>
      <protection/>
    </xf>
    <xf numFmtId="0" fontId="110" fillId="0" borderId="13" xfId="63" applyFont="1" applyFill="1" applyBorder="1" applyAlignment="1">
      <alignment vertical="center"/>
      <protection/>
    </xf>
    <xf numFmtId="185" fontId="110" fillId="0" borderId="17" xfId="63" applyNumberFormat="1" applyFont="1" applyFill="1" applyBorder="1" applyAlignment="1">
      <alignment horizontal="center" vertical="center"/>
      <protection/>
    </xf>
    <xf numFmtId="185" fontId="110" fillId="0" borderId="0" xfId="63" applyNumberFormat="1" applyFont="1" applyFill="1" applyBorder="1" applyAlignment="1">
      <alignment horizontal="center" vertical="center"/>
      <protection/>
    </xf>
    <xf numFmtId="185" fontId="110" fillId="0" borderId="13" xfId="63" applyNumberFormat="1" applyFont="1" applyFill="1" applyBorder="1" applyAlignment="1">
      <alignment horizontal="center" vertical="center"/>
      <protection/>
    </xf>
    <xf numFmtId="185" fontId="110" fillId="0" borderId="17" xfId="63" applyNumberFormat="1" applyFont="1" applyFill="1" applyBorder="1" applyAlignment="1">
      <alignment horizontal="center" vertical="center" shrinkToFit="1"/>
      <protection/>
    </xf>
    <xf numFmtId="185" fontId="110" fillId="0" borderId="103" xfId="63" applyNumberFormat="1" applyFont="1" applyFill="1" applyBorder="1" applyAlignment="1">
      <alignment horizontal="center" vertical="center" shrinkToFit="1"/>
      <protection/>
    </xf>
    <xf numFmtId="185" fontId="110" fillId="0" borderId="0" xfId="63" applyNumberFormat="1" applyFont="1" applyFill="1" applyBorder="1" applyAlignment="1">
      <alignment horizontal="center" vertical="center" shrinkToFit="1"/>
      <protection/>
    </xf>
    <xf numFmtId="185" fontId="110" fillId="0" borderId="42" xfId="63" applyNumberFormat="1" applyFont="1" applyFill="1" applyBorder="1" applyAlignment="1">
      <alignment horizontal="center" vertical="center" shrinkToFit="1"/>
      <protection/>
    </xf>
    <xf numFmtId="185" fontId="110" fillId="0" borderId="13" xfId="63" applyNumberFormat="1" applyFont="1" applyFill="1" applyBorder="1" applyAlignment="1">
      <alignment horizontal="center" vertical="center" shrinkToFit="1"/>
      <protection/>
    </xf>
    <xf numFmtId="185" fontId="110" fillId="0" borderId="101" xfId="63" applyNumberFormat="1" applyFont="1" applyFill="1" applyBorder="1" applyAlignment="1">
      <alignment horizontal="center" vertical="center" shrinkToFit="1"/>
      <protection/>
    </xf>
    <xf numFmtId="0" fontId="116" fillId="0" borderId="0" xfId="63" applyFont="1" applyBorder="1" applyAlignment="1">
      <alignment horizontal="center"/>
      <protection/>
    </xf>
    <xf numFmtId="0" fontId="110" fillId="0" borderId="0" xfId="63" applyFont="1" applyBorder="1" applyAlignment="1">
      <alignment horizontal="center"/>
      <protection/>
    </xf>
    <xf numFmtId="0" fontId="116" fillId="0" borderId="13" xfId="63" applyFont="1" applyFill="1" applyBorder="1" applyAlignment="1">
      <alignment horizontal="right" vertical="center"/>
      <protection/>
    </xf>
    <xf numFmtId="0" fontId="111" fillId="0" borderId="18" xfId="63" applyFont="1" applyFill="1" applyBorder="1" applyAlignment="1">
      <alignment vertical="center"/>
      <protection/>
    </xf>
    <xf numFmtId="0" fontId="111" fillId="0" borderId="15" xfId="63" applyFont="1" applyFill="1" applyBorder="1" applyAlignment="1">
      <alignment vertical="center"/>
      <protection/>
    </xf>
    <xf numFmtId="0" fontId="111" fillId="0" borderId="85" xfId="63" applyFont="1" applyFill="1" applyBorder="1" applyAlignment="1">
      <alignment vertical="center"/>
      <protection/>
    </xf>
    <xf numFmtId="0" fontId="116" fillId="0" borderId="0" xfId="63" applyFont="1" applyBorder="1" applyAlignment="1">
      <alignment vertical="center" shrinkToFit="1"/>
      <protection/>
    </xf>
    <xf numFmtId="0" fontId="116" fillId="0" borderId="42" xfId="63" applyFont="1" applyBorder="1" applyAlignment="1">
      <alignment vertical="center" shrinkToFit="1"/>
      <protection/>
    </xf>
    <xf numFmtId="185" fontId="110" fillId="0" borderId="103" xfId="63" applyNumberFormat="1" applyFont="1" applyFill="1" applyBorder="1" applyAlignment="1">
      <alignment horizontal="center" vertical="center"/>
      <protection/>
    </xf>
    <xf numFmtId="185" fontId="110" fillId="0" borderId="101" xfId="63" applyNumberFormat="1" applyFont="1" applyFill="1" applyBorder="1" applyAlignment="1">
      <alignment horizontal="center" vertical="center"/>
      <protection/>
    </xf>
    <xf numFmtId="0" fontId="116" fillId="0" borderId="0" xfId="63" applyFont="1" applyBorder="1" applyAlignment="1">
      <alignment vertical="center"/>
      <protection/>
    </xf>
    <xf numFmtId="0" fontId="116" fillId="0" borderId="42" xfId="63" applyFont="1" applyBorder="1" applyAlignment="1">
      <alignment vertical="center"/>
      <protection/>
    </xf>
    <xf numFmtId="0" fontId="110" fillId="0" borderId="0" xfId="63" applyFont="1" applyBorder="1" applyAlignment="1">
      <alignment vertical="center" wrapText="1" shrinkToFit="1"/>
      <protection/>
    </xf>
    <xf numFmtId="0" fontId="116" fillId="0" borderId="30" xfId="63" applyFont="1" applyBorder="1" applyAlignment="1">
      <alignment horizontal="center" vertical="distributed"/>
      <protection/>
    </xf>
    <xf numFmtId="0" fontId="116" fillId="0" borderId="13" xfId="63" applyFont="1" applyBorder="1" applyAlignment="1">
      <alignment horizontal="center" vertical="distributed"/>
      <protection/>
    </xf>
    <xf numFmtId="0" fontId="116" fillId="0" borderId="101" xfId="63" applyFont="1" applyBorder="1" applyAlignment="1">
      <alignment horizontal="center" vertical="distributed"/>
      <protection/>
    </xf>
    <xf numFmtId="0" fontId="110" fillId="0" borderId="0" xfId="63" applyFont="1" applyBorder="1" applyAlignment="1">
      <alignment vertical="center"/>
      <protection/>
    </xf>
    <xf numFmtId="0" fontId="110" fillId="0" borderId="42" xfId="63" applyFont="1" applyBorder="1" applyAlignment="1">
      <alignment vertical="center"/>
      <protection/>
    </xf>
    <xf numFmtId="0" fontId="116" fillId="0" borderId="95" xfId="63" applyFont="1" applyFill="1" applyBorder="1" applyAlignment="1">
      <alignment horizontal="center" vertical="center"/>
      <protection/>
    </xf>
    <xf numFmtId="0" fontId="116" fillId="0" borderId="40" xfId="63" applyFont="1" applyFill="1" applyBorder="1" applyAlignment="1">
      <alignment horizontal="center" vertical="center"/>
      <protection/>
    </xf>
    <xf numFmtId="0" fontId="116" fillId="0" borderId="30" xfId="63" applyFont="1" applyFill="1" applyBorder="1" applyAlignment="1">
      <alignment horizontal="center" vertical="center"/>
      <protection/>
    </xf>
    <xf numFmtId="0" fontId="116" fillId="0" borderId="13" xfId="63" applyFont="1" applyFill="1" applyBorder="1" applyAlignment="1">
      <alignment horizontal="center" vertical="center"/>
      <protection/>
    </xf>
    <xf numFmtId="0" fontId="116" fillId="0" borderId="95" xfId="63" applyFont="1" applyBorder="1" applyAlignment="1">
      <alignment horizontal="distributed" vertical="distributed"/>
      <protection/>
    </xf>
    <xf numFmtId="0" fontId="116" fillId="0" borderId="107" xfId="63" applyFont="1" applyBorder="1" applyAlignment="1">
      <alignment horizontal="distributed" vertical="distributed"/>
      <protection/>
    </xf>
    <xf numFmtId="0" fontId="116" fillId="0" borderId="30" xfId="63" applyFont="1" applyBorder="1" applyAlignment="1">
      <alignment horizontal="distributed" vertical="distributed"/>
      <protection/>
    </xf>
    <xf numFmtId="0" fontId="116" fillId="0" borderId="50" xfId="63" applyFont="1" applyBorder="1" applyAlignment="1">
      <alignment horizontal="distributed" vertical="distributed"/>
      <protection/>
    </xf>
    <xf numFmtId="58" fontId="110" fillId="0" borderId="38" xfId="63" applyNumberFormat="1" applyFont="1" applyBorder="1" applyAlignment="1">
      <alignment horizontal="distributed"/>
      <protection/>
    </xf>
    <xf numFmtId="58" fontId="110" fillId="0" borderId="109" xfId="63" applyNumberFormat="1" applyFont="1" applyBorder="1" applyAlignment="1">
      <alignment horizontal="distributed"/>
      <protection/>
    </xf>
    <xf numFmtId="5" fontId="117" fillId="0" borderId="40" xfId="63" applyNumberFormat="1" applyFont="1" applyFill="1" applyBorder="1" applyAlignment="1">
      <alignment horizontal="right" vertical="center"/>
      <protection/>
    </xf>
    <xf numFmtId="5" fontId="117" fillId="0" borderId="41" xfId="63" applyNumberFormat="1" applyFont="1" applyFill="1" applyBorder="1" applyAlignment="1">
      <alignment horizontal="right" vertical="center"/>
      <protection/>
    </xf>
    <xf numFmtId="5" fontId="117" fillId="0" borderId="0" xfId="63" applyNumberFormat="1" applyFont="1" applyFill="1" applyBorder="1" applyAlignment="1">
      <alignment horizontal="right" vertical="center"/>
      <protection/>
    </xf>
    <xf numFmtId="5" fontId="117" fillId="0" borderId="42" xfId="63" applyNumberFormat="1" applyFont="1" applyFill="1" applyBorder="1" applyAlignment="1">
      <alignment horizontal="right" vertical="center"/>
      <protection/>
    </xf>
    <xf numFmtId="5" fontId="117" fillId="0" borderId="45" xfId="63" applyNumberFormat="1" applyFont="1" applyFill="1" applyBorder="1" applyAlignment="1">
      <alignment horizontal="right" vertical="center"/>
      <protection/>
    </xf>
    <xf numFmtId="5" fontId="117" fillId="0" borderId="46" xfId="63" applyNumberFormat="1" applyFont="1" applyFill="1" applyBorder="1" applyAlignment="1">
      <alignment horizontal="right" vertical="center"/>
      <protection/>
    </xf>
    <xf numFmtId="0" fontId="110" fillId="0" borderId="0" xfId="63" applyFont="1" applyBorder="1" applyAlignment="1">
      <alignment/>
      <protection/>
    </xf>
    <xf numFmtId="0" fontId="9" fillId="0" borderId="0" xfId="63" applyNumberFormat="1" applyFont="1" applyFill="1" applyAlignment="1" applyProtection="1">
      <alignment horizontal="center" vertical="center"/>
      <protection/>
    </xf>
    <xf numFmtId="0" fontId="12" fillId="0" borderId="0" xfId="63" applyNumberFormat="1" applyFont="1" applyAlignment="1" applyProtection="1">
      <alignment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0" fontId="9" fillId="0" borderId="13" xfId="63" applyNumberFormat="1" applyFont="1" applyFill="1" applyBorder="1" applyAlignment="1" applyProtection="1">
      <alignment horizontal="center" vertical="center"/>
      <protection/>
    </xf>
    <xf numFmtId="0" fontId="98" fillId="0" borderId="0" xfId="0" applyFont="1" applyAlignment="1">
      <alignment horizontal="left" vertical="top" wrapText="1"/>
    </xf>
    <xf numFmtId="0" fontId="118" fillId="0" borderId="0" xfId="0" applyFont="1" applyAlignment="1">
      <alignment horizontal="left" vertical="center" wrapText="1"/>
    </xf>
    <xf numFmtId="0" fontId="119" fillId="0" borderId="0" xfId="0" applyFont="1" applyAlignment="1">
      <alignment vertical="center" wrapText="1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6</xdr:col>
      <xdr:colOff>333375</xdr:colOff>
      <xdr:row>15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438150" y="1114425"/>
          <a:ext cx="4895850" cy="54578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38100</xdr:rowOff>
    </xdr:from>
    <xdr:to>
      <xdr:col>9</xdr:col>
      <xdr:colOff>990600</xdr:colOff>
      <xdr:row>2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2743200" y="123825"/>
          <a:ext cx="5543550" cy="6381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基本的に</a:t>
          </a:r>
          <a:r>
            <a:rPr lang="en-US" cap="none" sz="1200" b="1" i="0" u="none" baseline="0">
              <a:solidFill>
                <a:srgbClr val="FF0000"/>
              </a:solidFill>
            </a:rPr>
            <a:t>は、</a:t>
          </a:r>
          <a:r>
            <a:rPr lang="en-US" cap="none" sz="1200" b="1" i="0" u="none" baseline="0">
              <a:solidFill>
                <a:srgbClr val="FF0000"/>
              </a:solidFill>
            </a:rPr>
            <a:t>弊社現場担当者が</a:t>
          </a:r>
          <a:r>
            <a:rPr lang="en-US" cap="none" sz="1200" b="1" i="0" u="none" baseline="0">
              <a:solidFill>
                <a:srgbClr val="FF0000"/>
              </a:solidFill>
            </a:rPr>
            <a:t>見積情報（品目・規格・数量・単位）を入力して見積依頼をします。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（案件によって、数量の拾い出しから依頼する場合もあります。）</a:t>
          </a:r>
        </a:p>
      </xdr:txBody>
    </xdr:sp>
    <xdr:clientData/>
  </xdr:twoCellAnchor>
  <xdr:twoCellAnchor>
    <xdr:from>
      <xdr:col>2</xdr:col>
      <xdr:colOff>1571625</xdr:colOff>
      <xdr:row>15</xdr:row>
      <xdr:rowOff>95250</xdr:rowOff>
    </xdr:from>
    <xdr:to>
      <xdr:col>4</xdr:col>
      <xdr:colOff>504825</xdr:colOff>
      <xdr:row>16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2009775" y="6657975"/>
          <a:ext cx="250507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基本的には、弊社現場担当者が作成したものをお渡しして、見積をお願いします。</a:t>
          </a:r>
        </a:p>
      </xdr:txBody>
    </xdr:sp>
    <xdr:clientData/>
  </xdr:twoCellAnchor>
  <xdr:twoCellAnchor>
    <xdr:from>
      <xdr:col>9</xdr:col>
      <xdr:colOff>95250</xdr:colOff>
      <xdr:row>8</xdr:row>
      <xdr:rowOff>190500</xdr:rowOff>
    </xdr:from>
    <xdr:to>
      <xdr:col>11</xdr:col>
      <xdr:colOff>800100</xdr:colOff>
      <xdr:row>9</xdr:row>
      <xdr:rowOff>238125</xdr:rowOff>
    </xdr:to>
    <xdr:sp>
      <xdr:nvSpPr>
        <xdr:cNvPr id="4" name="正方形/長方形 4"/>
        <xdr:cNvSpPr>
          <a:spLocks/>
        </xdr:cNvSpPr>
      </xdr:nvSpPr>
      <xdr:spPr>
        <a:xfrm>
          <a:off x="7391400" y="3486150"/>
          <a:ext cx="237172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【</a:t>
          </a:r>
          <a:r>
            <a:rPr lang="en-US" cap="none" sz="1100" b="1" i="0" u="none" baseline="0">
              <a:solidFill>
                <a:srgbClr val="FF0000"/>
              </a:solidFill>
            </a:rPr>
            <a:t>貴社入力欄</a:t>
          </a:r>
          <a:r>
            <a:rPr lang="en-US" cap="none" sz="1100" b="1" i="0" u="none" baseline="0">
              <a:solidFill>
                <a:srgbClr val="FF0000"/>
              </a:solidFill>
            </a:rPr>
            <a:t>】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貴社見積単価・金額を入れてください。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</xdr:row>
      <xdr:rowOff>0</xdr:rowOff>
    </xdr:from>
    <xdr:to>
      <xdr:col>15</xdr:col>
      <xdr:colOff>123825</xdr:colOff>
      <xdr:row>10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819275" y="2295525"/>
          <a:ext cx="1438275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12</xdr:row>
      <xdr:rowOff>47625</xdr:rowOff>
    </xdr:from>
    <xdr:to>
      <xdr:col>15</xdr:col>
      <xdr:colOff>161925</xdr:colOff>
      <xdr:row>12</xdr:row>
      <xdr:rowOff>47625</xdr:rowOff>
    </xdr:to>
    <xdr:sp>
      <xdr:nvSpPr>
        <xdr:cNvPr id="2" name="直線コネクタ 4"/>
        <xdr:cNvSpPr>
          <a:spLocks/>
        </xdr:cNvSpPr>
      </xdr:nvSpPr>
      <xdr:spPr>
        <a:xfrm>
          <a:off x="1857375" y="2867025"/>
          <a:ext cx="1438275" cy="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9</xdr:row>
      <xdr:rowOff>276225</xdr:rowOff>
    </xdr:from>
    <xdr:to>
      <xdr:col>15</xdr:col>
      <xdr:colOff>95250</xdr:colOff>
      <xdr:row>11</xdr:row>
      <xdr:rowOff>0</xdr:rowOff>
    </xdr:to>
    <xdr:sp>
      <xdr:nvSpPr>
        <xdr:cNvPr id="3" name="正方形/長方形 5"/>
        <xdr:cNvSpPr>
          <a:spLocks/>
        </xdr:cNvSpPr>
      </xdr:nvSpPr>
      <xdr:spPr>
        <a:xfrm>
          <a:off x="1895475" y="2286000"/>
          <a:ext cx="133350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\15</a:t>
          </a:r>
          <a:r>
            <a:rPr lang="en-US" cap="none" sz="1600" b="0" i="0" u="none" baseline="0">
              <a:solidFill>
                <a:srgbClr val="FF0000"/>
              </a:solidFill>
            </a:rPr>
            <a:t>，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120</a:t>
          </a:r>
          <a:r>
            <a:rPr lang="en-US" cap="none" sz="1600" b="0" i="0" u="none" baseline="0">
              <a:solidFill>
                <a:srgbClr val="FF0000"/>
              </a:solidFill>
            </a:rPr>
            <a:t>，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000</a:t>
          </a:r>
        </a:p>
      </xdr:txBody>
    </xdr:sp>
    <xdr:clientData/>
  </xdr:twoCellAnchor>
  <xdr:twoCellAnchor>
    <xdr:from>
      <xdr:col>8</xdr:col>
      <xdr:colOff>47625</xdr:colOff>
      <xdr:row>12</xdr:row>
      <xdr:rowOff>66675</xdr:rowOff>
    </xdr:from>
    <xdr:to>
      <xdr:col>16</xdr:col>
      <xdr:colOff>19050</xdr:colOff>
      <xdr:row>14</xdr:row>
      <xdr:rowOff>57150</xdr:rowOff>
    </xdr:to>
    <xdr:sp>
      <xdr:nvSpPr>
        <xdr:cNvPr id="4" name="正方形/長方形 6"/>
        <xdr:cNvSpPr>
          <a:spLocks/>
        </xdr:cNvSpPr>
      </xdr:nvSpPr>
      <xdr:spPr>
        <a:xfrm>
          <a:off x="1981200" y="2886075"/>
          <a:ext cx="134302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\1</a:t>
          </a:r>
          <a:r>
            <a:rPr lang="en-US" cap="none" sz="1600" b="0" i="0" u="none" baseline="0">
              <a:solidFill>
                <a:srgbClr val="FF0000"/>
              </a:solidFill>
            </a:rPr>
            <a:t>，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120</a:t>
          </a:r>
          <a:r>
            <a:rPr lang="en-US" cap="none" sz="1600" b="0" i="0" u="none" baseline="0">
              <a:solidFill>
                <a:srgbClr val="FF0000"/>
              </a:solidFill>
            </a:rPr>
            <a:t>，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000</a:t>
          </a:r>
        </a:p>
      </xdr:txBody>
    </xdr:sp>
    <xdr:clientData/>
  </xdr:twoCellAnchor>
  <xdr:twoCellAnchor>
    <xdr:from>
      <xdr:col>1</xdr:col>
      <xdr:colOff>123825</xdr:colOff>
      <xdr:row>8</xdr:row>
      <xdr:rowOff>114300</xdr:rowOff>
    </xdr:from>
    <xdr:to>
      <xdr:col>16</xdr:col>
      <xdr:colOff>47625</xdr:colOff>
      <xdr:row>14</xdr:row>
      <xdr:rowOff>57150</xdr:rowOff>
    </xdr:to>
    <xdr:sp>
      <xdr:nvSpPr>
        <xdr:cNvPr id="5" name="正方形/長方形 7"/>
        <xdr:cNvSpPr>
          <a:spLocks/>
        </xdr:cNvSpPr>
      </xdr:nvSpPr>
      <xdr:spPr>
        <a:xfrm>
          <a:off x="457200" y="1962150"/>
          <a:ext cx="2895600" cy="1257300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</xdr:colOff>
      <xdr:row>7</xdr:row>
      <xdr:rowOff>133350</xdr:rowOff>
    </xdr:from>
    <xdr:to>
      <xdr:col>16</xdr:col>
      <xdr:colOff>142875</xdr:colOff>
      <xdr:row>8</xdr:row>
      <xdr:rowOff>104775</xdr:rowOff>
    </xdr:to>
    <xdr:sp>
      <xdr:nvSpPr>
        <xdr:cNvPr id="6" name="直線コネクタ 9"/>
        <xdr:cNvSpPr>
          <a:spLocks/>
        </xdr:cNvSpPr>
      </xdr:nvSpPr>
      <xdr:spPr>
        <a:xfrm flipH="1">
          <a:off x="2667000" y="1762125"/>
          <a:ext cx="781050" cy="190500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26</xdr:row>
      <xdr:rowOff>238125</xdr:rowOff>
    </xdr:from>
    <xdr:to>
      <xdr:col>9</xdr:col>
      <xdr:colOff>381000</xdr:colOff>
      <xdr:row>29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638175" y="7648575"/>
          <a:ext cx="7343775" cy="638175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26</xdr:row>
      <xdr:rowOff>76200</xdr:rowOff>
    </xdr:from>
    <xdr:to>
      <xdr:col>10</xdr:col>
      <xdr:colOff>923925</xdr:colOff>
      <xdr:row>28</xdr:row>
      <xdr:rowOff>133350</xdr:rowOff>
    </xdr:to>
    <xdr:sp>
      <xdr:nvSpPr>
        <xdr:cNvPr id="1" name="正方形/長方形 2"/>
        <xdr:cNvSpPr>
          <a:spLocks/>
        </xdr:cNvSpPr>
      </xdr:nvSpPr>
      <xdr:spPr>
        <a:xfrm>
          <a:off x="2266950" y="7915275"/>
          <a:ext cx="7905750" cy="647700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38</xdr:row>
      <xdr:rowOff>19050</xdr:rowOff>
    </xdr:from>
    <xdr:to>
      <xdr:col>7</xdr:col>
      <xdr:colOff>152400</xdr:colOff>
      <xdr:row>38</xdr:row>
      <xdr:rowOff>247650</xdr:rowOff>
    </xdr:to>
    <xdr:sp>
      <xdr:nvSpPr>
        <xdr:cNvPr id="1" name="円/楕円 1"/>
        <xdr:cNvSpPr>
          <a:spLocks/>
        </xdr:cNvSpPr>
      </xdr:nvSpPr>
      <xdr:spPr>
        <a:xfrm>
          <a:off x="1133475" y="5076825"/>
          <a:ext cx="32385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228600</xdr:rowOff>
    </xdr:from>
    <xdr:to>
      <xdr:col>1</xdr:col>
      <xdr:colOff>333375</xdr:colOff>
      <xdr:row>6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71450" y="1771650"/>
          <a:ext cx="266700" cy="161925"/>
        </a:xfrm>
        <a:prstGeom prst="rect">
          <a:avLst/>
        </a:prstGeom>
        <a:solidFill>
          <a:srgbClr val="FDEADA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876300</xdr:colOff>
      <xdr:row>26</xdr:row>
      <xdr:rowOff>38100</xdr:rowOff>
    </xdr:from>
    <xdr:to>
      <xdr:col>15</xdr:col>
      <xdr:colOff>66675</xdr:colOff>
      <xdr:row>27</xdr:row>
      <xdr:rowOff>57150</xdr:rowOff>
    </xdr:to>
    <xdr:sp>
      <xdr:nvSpPr>
        <xdr:cNvPr id="2" name="正方形/長方形 2"/>
        <xdr:cNvSpPr>
          <a:spLocks/>
        </xdr:cNvSpPr>
      </xdr:nvSpPr>
      <xdr:spPr>
        <a:xfrm>
          <a:off x="9372600" y="7981950"/>
          <a:ext cx="2028825" cy="32385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200025</xdr:rowOff>
    </xdr:from>
    <xdr:to>
      <xdr:col>1</xdr:col>
      <xdr:colOff>323850</xdr:colOff>
      <xdr:row>8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161925" y="2105025"/>
          <a:ext cx="266700" cy="123825"/>
        </a:xfrm>
        <a:prstGeom prst="rect">
          <a:avLst/>
        </a:prstGeom>
        <a:solidFill>
          <a:srgbClr val="FDEADA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752475</xdr:colOff>
      <xdr:row>27</xdr:row>
      <xdr:rowOff>66675</xdr:rowOff>
    </xdr:from>
    <xdr:to>
      <xdr:col>14</xdr:col>
      <xdr:colOff>38100</xdr:colOff>
      <xdr:row>32</xdr:row>
      <xdr:rowOff>104775</xdr:rowOff>
    </xdr:to>
    <xdr:sp>
      <xdr:nvSpPr>
        <xdr:cNvPr id="2" name="正方形/長方形 2"/>
        <xdr:cNvSpPr>
          <a:spLocks/>
        </xdr:cNvSpPr>
      </xdr:nvSpPr>
      <xdr:spPr>
        <a:xfrm>
          <a:off x="1724025" y="7305675"/>
          <a:ext cx="9658350" cy="1371600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914400</xdr:colOff>
      <xdr:row>30</xdr:row>
      <xdr:rowOff>257175</xdr:rowOff>
    </xdr:from>
    <xdr:to>
      <xdr:col>16</xdr:col>
      <xdr:colOff>57150</xdr:colOff>
      <xdr:row>32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9477375" y="8296275"/>
          <a:ext cx="2019300" cy="3143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3:AQ39"/>
  <sheetViews>
    <sheetView zoomScalePageLayoutView="0" workbookViewId="0" topLeftCell="A1">
      <selection activeCell="E24" sqref="E24:U25"/>
    </sheetView>
  </sheetViews>
  <sheetFormatPr defaultColWidth="9.140625" defaultRowHeight="15"/>
  <cols>
    <col min="1" max="3" width="2.57421875" style="29" customWidth="1"/>
    <col min="4" max="4" width="8.57421875" style="29" customWidth="1"/>
    <col min="5" max="16" width="2.57421875" style="29" customWidth="1"/>
    <col min="17" max="17" width="6.00390625" style="29" customWidth="1"/>
    <col min="18" max="18" width="3.421875" style="29" customWidth="1"/>
    <col min="19" max="19" width="4.421875" style="29" customWidth="1"/>
    <col min="20" max="20" width="5.421875" style="29" customWidth="1"/>
    <col min="21" max="21" width="6.8515625" style="29" customWidth="1"/>
    <col min="22" max="27" width="2.57421875" style="29" customWidth="1"/>
    <col min="28" max="28" width="6.7109375" style="29" customWidth="1"/>
    <col min="29" max="36" width="2.57421875" style="29" customWidth="1"/>
    <col min="37" max="37" width="1.28515625" style="29" customWidth="1"/>
    <col min="38" max="43" width="3.00390625" style="29" customWidth="1"/>
    <col min="44" max="44" width="5.00390625" style="29" customWidth="1"/>
    <col min="45" max="45" width="3.421875" style="29" customWidth="1"/>
    <col min="46" max="16384" width="9.00390625" style="29" customWidth="1"/>
  </cols>
  <sheetData>
    <row r="3" spans="17:43" ht="27.75">
      <c r="Q3" s="30"/>
      <c r="R3" s="436" t="s">
        <v>0</v>
      </c>
      <c r="S3" s="436"/>
      <c r="T3" s="436"/>
      <c r="U3" s="436"/>
      <c r="V3" s="436"/>
      <c r="W3" s="436"/>
      <c r="X3" s="436"/>
      <c r="Y3" s="437"/>
      <c r="Z3" s="437"/>
      <c r="AA3" s="438"/>
      <c r="AB3" s="438"/>
      <c r="AC3" s="438"/>
      <c r="AD3" s="31" t="s">
        <v>1</v>
      </c>
      <c r="AE3" s="428"/>
      <c r="AF3" s="428"/>
      <c r="AG3" s="428"/>
      <c r="AH3" s="428"/>
      <c r="AI3" s="31" t="s">
        <v>47</v>
      </c>
      <c r="AJ3" s="428"/>
      <c r="AK3" s="428"/>
      <c r="AL3" s="240"/>
      <c r="AM3" s="31" t="s">
        <v>2</v>
      </c>
      <c r="AN3" s="428"/>
      <c r="AO3" s="428"/>
      <c r="AP3" s="31" t="s">
        <v>3</v>
      </c>
      <c r="AQ3" s="31"/>
    </row>
    <row r="4" spans="2:43" ht="14.25">
      <c r="B4" s="434" t="s">
        <v>62</v>
      </c>
      <c r="C4" s="435"/>
      <c r="D4" s="435"/>
      <c r="E4" s="435"/>
      <c r="F4" s="435"/>
      <c r="G4" s="435"/>
      <c r="H4" s="435"/>
      <c r="I4" s="435"/>
      <c r="J4" s="435"/>
      <c r="K4" s="435"/>
      <c r="L4" s="454" t="s">
        <v>4</v>
      </c>
      <c r="M4" s="454"/>
      <c r="N4" s="454"/>
      <c r="O4" s="454"/>
      <c r="Q4" s="30"/>
      <c r="R4" s="30"/>
      <c r="S4" s="30"/>
      <c r="T4" s="30"/>
      <c r="U4" s="30"/>
      <c r="V4" s="30"/>
      <c r="W4" s="30"/>
      <c r="X4" s="30"/>
      <c r="Y4" s="30"/>
      <c r="Z4" s="32"/>
      <c r="AA4" s="439" t="s">
        <v>5</v>
      </c>
      <c r="AB4" s="440"/>
      <c r="AC4" s="440"/>
      <c r="AD4" s="440"/>
      <c r="AE4" s="440"/>
      <c r="AF4" s="440"/>
      <c r="AG4" s="440"/>
      <c r="AH4" s="441"/>
      <c r="AI4" s="426" t="s">
        <v>6</v>
      </c>
      <c r="AJ4" s="426"/>
      <c r="AK4" s="426"/>
      <c r="AL4" s="426"/>
      <c r="AM4" s="426"/>
      <c r="AN4" s="426"/>
      <c r="AO4" s="426"/>
      <c r="AP4" s="426"/>
      <c r="AQ4" s="426"/>
    </row>
    <row r="5" spans="2:43" ht="13.5">
      <c r="B5" s="433" t="s">
        <v>7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Q5" s="33"/>
      <c r="R5" s="33"/>
      <c r="S5" s="33"/>
      <c r="T5" s="33"/>
      <c r="U5" s="33"/>
      <c r="V5" s="33"/>
      <c r="W5" s="33"/>
      <c r="X5" s="33"/>
      <c r="Y5" s="33"/>
      <c r="Z5" s="34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</row>
    <row r="6" spans="2:43" ht="17.25" customHeight="1"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Q6" s="33"/>
      <c r="R6" s="33"/>
      <c r="S6" s="33"/>
      <c r="T6" s="33"/>
      <c r="U6" s="33"/>
      <c r="V6" s="33"/>
      <c r="W6" s="33"/>
      <c r="X6" s="33"/>
      <c r="Y6" s="33"/>
      <c r="Z6" s="34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</row>
    <row r="7" spans="2:15" ht="12.75" customHeight="1"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</row>
    <row r="8" spans="2:43" ht="22.5" customHeight="1">
      <c r="B8" s="465" t="s">
        <v>8</v>
      </c>
      <c r="C8" s="466"/>
      <c r="D8" s="467"/>
      <c r="E8" s="474" t="s">
        <v>13</v>
      </c>
      <c r="F8" s="484" t="s">
        <v>13</v>
      </c>
      <c r="G8" s="474" t="s">
        <v>13</v>
      </c>
      <c r="H8" s="476"/>
      <c r="I8" s="472"/>
      <c r="J8" s="474" t="s">
        <v>13</v>
      </c>
      <c r="K8" s="476"/>
      <c r="L8" s="472"/>
      <c r="M8" s="474" t="s">
        <v>13</v>
      </c>
      <c r="N8" s="476"/>
      <c r="O8" s="472"/>
      <c r="Q8" s="35" t="s">
        <v>9</v>
      </c>
      <c r="R8" s="429"/>
      <c r="S8" s="429"/>
      <c r="T8" s="30" t="s">
        <v>10</v>
      </c>
      <c r="U8" s="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I8" s="455" t="s">
        <v>11</v>
      </c>
      <c r="AJ8" s="455"/>
      <c r="AK8" s="455"/>
      <c r="AL8" s="455"/>
      <c r="AM8" s="455"/>
      <c r="AN8" s="427"/>
      <c r="AO8" s="427"/>
      <c r="AP8" s="427"/>
      <c r="AQ8" s="427"/>
    </row>
    <row r="9" spans="2:43" ht="22.5" customHeight="1">
      <c r="B9" s="451" t="s">
        <v>12</v>
      </c>
      <c r="C9" s="452"/>
      <c r="D9" s="453"/>
      <c r="E9" s="475"/>
      <c r="F9" s="485"/>
      <c r="G9" s="475"/>
      <c r="H9" s="477"/>
      <c r="I9" s="473"/>
      <c r="J9" s="475"/>
      <c r="K9" s="477"/>
      <c r="L9" s="473"/>
      <c r="M9" s="475"/>
      <c r="N9" s="477"/>
      <c r="O9" s="473"/>
      <c r="Q9" s="35" t="s">
        <v>14</v>
      </c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I9" s="459" t="s">
        <v>15</v>
      </c>
      <c r="AJ9" s="456" t="s">
        <v>16</v>
      </c>
      <c r="AK9" s="457"/>
      <c r="AL9" s="457"/>
      <c r="AM9" s="457"/>
      <c r="AN9" s="457"/>
      <c r="AO9" s="457"/>
      <c r="AP9" s="457"/>
      <c r="AQ9" s="458"/>
    </row>
    <row r="10" spans="2:43" ht="18.75" customHeight="1">
      <c r="B10" s="442" t="s">
        <v>17</v>
      </c>
      <c r="C10" s="443"/>
      <c r="D10" s="444"/>
      <c r="E10" s="474" t="s">
        <v>13</v>
      </c>
      <c r="F10" s="484" t="s">
        <v>13</v>
      </c>
      <c r="G10" s="474" t="s">
        <v>13</v>
      </c>
      <c r="H10" s="476"/>
      <c r="I10" s="472"/>
      <c r="J10" s="474" t="s">
        <v>13</v>
      </c>
      <c r="K10" s="476"/>
      <c r="L10" s="472"/>
      <c r="M10" s="474" t="s">
        <v>13</v>
      </c>
      <c r="N10" s="476"/>
      <c r="O10" s="472"/>
      <c r="Q10" s="35" t="s">
        <v>18</v>
      </c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68" t="s">
        <v>92</v>
      </c>
      <c r="AF10" s="468"/>
      <c r="AG10" s="468"/>
      <c r="AI10" s="459"/>
      <c r="AJ10" s="463" t="s">
        <v>321</v>
      </c>
      <c r="AK10" s="464"/>
      <c r="AL10" s="464"/>
      <c r="AM10" s="409"/>
      <c r="AN10" s="36" t="s">
        <v>19</v>
      </c>
      <c r="AO10" s="460"/>
      <c r="AP10" s="460"/>
      <c r="AQ10" s="37" t="s">
        <v>20</v>
      </c>
    </row>
    <row r="11" spans="2:43" ht="13.5" customHeight="1">
      <c r="B11" s="445"/>
      <c r="C11" s="446"/>
      <c r="D11" s="447"/>
      <c r="E11" s="480"/>
      <c r="F11" s="486"/>
      <c r="G11" s="480"/>
      <c r="H11" s="478"/>
      <c r="I11" s="479"/>
      <c r="J11" s="480"/>
      <c r="K11" s="478"/>
      <c r="L11" s="479"/>
      <c r="M11" s="480"/>
      <c r="N11" s="478"/>
      <c r="O11" s="479"/>
      <c r="Q11" s="426" t="s">
        <v>21</v>
      </c>
      <c r="R11" s="426"/>
      <c r="S11" s="427"/>
      <c r="T11" s="427"/>
      <c r="U11" s="427"/>
      <c r="V11" s="427"/>
      <c r="W11" s="426" t="s">
        <v>22</v>
      </c>
      <c r="X11" s="426"/>
      <c r="Y11" s="426"/>
      <c r="Z11" s="427"/>
      <c r="AA11" s="427"/>
      <c r="AB11" s="427"/>
      <c r="AC11" s="427"/>
      <c r="AD11" s="427"/>
      <c r="AE11" s="427"/>
      <c r="AF11" s="427"/>
      <c r="AG11" s="427"/>
      <c r="AI11" s="459"/>
      <c r="AJ11" s="463" t="s">
        <v>322</v>
      </c>
      <c r="AK11" s="464"/>
      <c r="AL11" s="410"/>
      <c r="AM11" s="410" t="s">
        <v>23</v>
      </c>
      <c r="AN11" s="411"/>
      <c r="AO11" s="417" t="s">
        <v>324</v>
      </c>
      <c r="AP11" s="241"/>
      <c r="AQ11" s="412" t="s">
        <v>325</v>
      </c>
    </row>
    <row r="12" spans="2:43" ht="13.5" customHeight="1">
      <c r="B12" s="448"/>
      <c r="C12" s="449"/>
      <c r="D12" s="450"/>
      <c r="E12" s="475"/>
      <c r="F12" s="485"/>
      <c r="G12" s="475"/>
      <c r="H12" s="477"/>
      <c r="I12" s="473"/>
      <c r="J12" s="475"/>
      <c r="K12" s="477"/>
      <c r="L12" s="473"/>
      <c r="M12" s="475"/>
      <c r="N12" s="477"/>
      <c r="O12" s="473"/>
      <c r="Q12" s="426"/>
      <c r="R12" s="426"/>
      <c r="S12" s="427"/>
      <c r="T12" s="427"/>
      <c r="U12" s="427"/>
      <c r="V12" s="427"/>
      <c r="W12" s="426"/>
      <c r="X12" s="426"/>
      <c r="Y12" s="426"/>
      <c r="Z12" s="427"/>
      <c r="AA12" s="427"/>
      <c r="AB12" s="427"/>
      <c r="AC12" s="427"/>
      <c r="AD12" s="427"/>
      <c r="AE12" s="427"/>
      <c r="AF12" s="427"/>
      <c r="AG12" s="427"/>
      <c r="AI12" s="459"/>
      <c r="AJ12" s="461" t="s">
        <v>323</v>
      </c>
      <c r="AK12" s="462"/>
      <c r="AL12" s="413"/>
      <c r="AM12" s="414" t="s">
        <v>23</v>
      </c>
      <c r="AN12" s="415"/>
      <c r="AO12" s="414" t="s">
        <v>24</v>
      </c>
      <c r="AP12" s="415"/>
      <c r="AQ12" s="416" t="s">
        <v>25</v>
      </c>
    </row>
    <row r="14" spans="2:43" ht="22.5" customHeight="1">
      <c r="B14" s="481" t="s">
        <v>26</v>
      </c>
      <c r="C14" s="482"/>
      <c r="D14" s="483"/>
      <c r="E14" s="469" t="s">
        <v>100</v>
      </c>
      <c r="F14" s="470"/>
      <c r="G14" s="470"/>
      <c r="H14" s="470"/>
      <c r="I14" s="470"/>
      <c r="J14" s="470"/>
      <c r="K14" s="470"/>
      <c r="L14" s="470"/>
      <c r="M14" s="470"/>
      <c r="N14" s="470"/>
      <c r="O14" s="470"/>
      <c r="P14" s="470"/>
      <c r="Q14" s="471"/>
      <c r="R14" s="439" t="s">
        <v>27</v>
      </c>
      <c r="S14" s="441"/>
      <c r="T14" s="439" t="s">
        <v>96</v>
      </c>
      <c r="U14" s="441"/>
      <c r="X14" s="439" t="s">
        <v>36</v>
      </c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1"/>
    </row>
    <row r="15" spans="2:43" ht="17.25" customHeight="1">
      <c r="B15" s="481" t="s">
        <v>28</v>
      </c>
      <c r="C15" s="482"/>
      <c r="D15" s="483"/>
      <c r="E15" s="494" t="s">
        <v>95</v>
      </c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6"/>
      <c r="X15" s="502" t="s">
        <v>61</v>
      </c>
      <c r="Y15" s="505" t="s">
        <v>37</v>
      </c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7"/>
    </row>
    <row r="16" spans="2:43" ht="12.75" customHeight="1">
      <c r="B16" s="442" t="s">
        <v>29</v>
      </c>
      <c r="C16" s="443"/>
      <c r="D16" s="444"/>
      <c r="E16" s="497" t="s">
        <v>22</v>
      </c>
      <c r="F16" s="498"/>
      <c r="G16" s="498"/>
      <c r="H16" s="488" t="s">
        <v>94</v>
      </c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9"/>
      <c r="X16" s="503"/>
      <c r="Y16" s="508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10"/>
    </row>
    <row r="17" spans="2:43" ht="12.75" customHeight="1">
      <c r="B17" s="445"/>
      <c r="C17" s="446"/>
      <c r="D17" s="447"/>
      <c r="E17" s="499"/>
      <c r="F17" s="500"/>
      <c r="G17" s="500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501"/>
      <c r="X17" s="503"/>
      <c r="Y17" s="508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10"/>
    </row>
    <row r="18" spans="2:43" ht="12.75" customHeight="1">
      <c r="B18" s="445"/>
      <c r="C18" s="446"/>
      <c r="D18" s="447"/>
      <c r="E18" s="499" t="s">
        <v>30</v>
      </c>
      <c r="F18" s="500"/>
      <c r="G18" s="500"/>
      <c r="H18" s="468" t="s">
        <v>94</v>
      </c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501"/>
      <c r="X18" s="503"/>
      <c r="Y18" s="508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10"/>
    </row>
    <row r="19" spans="2:43" ht="12.75" customHeight="1">
      <c r="B19" s="448"/>
      <c r="C19" s="449"/>
      <c r="D19" s="450"/>
      <c r="E19" s="525"/>
      <c r="F19" s="526"/>
      <c r="G19" s="526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2"/>
      <c r="X19" s="503"/>
      <c r="Y19" s="508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10"/>
    </row>
    <row r="20" spans="2:43" ht="12.75" customHeight="1">
      <c r="B20" s="442" t="s">
        <v>31</v>
      </c>
      <c r="C20" s="443"/>
      <c r="D20" s="444"/>
      <c r="E20" s="493" t="s">
        <v>101</v>
      </c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9"/>
      <c r="X20" s="503"/>
      <c r="Y20" s="508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10"/>
    </row>
    <row r="21" spans="2:43" ht="12.75" customHeight="1">
      <c r="B21" s="448"/>
      <c r="C21" s="449"/>
      <c r="D21" s="450"/>
      <c r="E21" s="490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2"/>
      <c r="X21" s="503"/>
      <c r="Y21" s="508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10"/>
    </row>
    <row r="22" spans="2:43" ht="12.75" customHeight="1">
      <c r="B22" s="442" t="s">
        <v>32</v>
      </c>
      <c r="C22" s="443"/>
      <c r="D22" s="444"/>
      <c r="E22" s="487" t="s">
        <v>98</v>
      </c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9"/>
      <c r="X22" s="503"/>
      <c r="Y22" s="508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10"/>
    </row>
    <row r="23" spans="2:43" ht="12.75" customHeight="1">
      <c r="B23" s="448"/>
      <c r="C23" s="449"/>
      <c r="D23" s="450"/>
      <c r="E23" s="490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2"/>
      <c r="X23" s="503"/>
      <c r="Y23" s="508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10"/>
    </row>
    <row r="24" spans="2:43" ht="12.75" customHeight="1">
      <c r="B24" s="442" t="s">
        <v>33</v>
      </c>
      <c r="C24" s="443"/>
      <c r="D24" s="444"/>
      <c r="E24" s="487" t="s">
        <v>332</v>
      </c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9"/>
      <c r="X24" s="503"/>
      <c r="Y24" s="508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10"/>
    </row>
    <row r="25" spans="2:43" ht="12.75" customHeight="1">
      <c r="B25" s="448"/>
      <c r="C25" s="449"/>
      <c r="D25" s="450"/>
      <c r="E25" s="490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2"/>
      <c r="X25" s="503"/>
      <c r="Y25" s="508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10"/>
    </row>
    <row r="26" spans="2:43" ht="12.75" customHeight="1">
      <c r="B26" s="442" t="s">
        <v>34</v>
      </c>
      <c r="C26" s="443"/>
      <c r="D26" s="444"/>
      <c r="E26" s="487" t="s">
        <v>99</v>
      </c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9"/>
      <c r="X26" s="503"/>
      <c r="Y26" s="508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10"/>
    </row>
    <row r="27" spans="2:43" ht="12.75" customHeight="1">
      <c r="B27" s="448"/>
      <c r="C27" s="449"/>
      <c r="D27" s="450"/>
      <c r="E27" s="490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2"/>
      <c r="X27" s="503"/>
      <c r="Y27" s="508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10"/>
    </row>
    <row r="28" spans="2:43" ht="12.75" customHeight="1">
      <c r="B28" s="442" t="s">
        <v>35</v>
      </c>
      <c r="C28" s="443"/>
      <c r="D28" s="444"/>
      <c r="E28" s="487" t="s">
        <v>93</v>
      </c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9"/>
      <c r="X28" s="503"/>
      <c r="Y28" s="508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10"/>
    </row>
    <row r="29" spans="2:43" ht="12.75" customHeight="1">
      <c r="B29" s="448"/>
      <c r="C29" s="449"/>
      <c r="D29" s="450"/>
      <c r="E29" s="490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2"/>
      <c r="X29" s="503"/>
      <c r="Y29" s="508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10"/>
    </row>
    <row r="30" spans="24:43" ht="13.5">
      <c r="X30" s="504"/>
      <c r="Y30" s="511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3"/>
    </row>
    <row r="31" spans="2:43" ht="13.5">
      <c r="B31" s="527" t="s">
        <v>60</v>
      </c>
      <c r="C31" s="532" t="s">
        <v>97</v>
      </c>
      <c r="D31" s="426"/>
      <c r="E31" s="426"/>
      <c r="F31" s="426"/>
      <c r="G31" s="426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X31" s="502" t="s">
        <v>38</v>
      </c>
      <c r="Y31" s="515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7"/>
    </row>
    <row r="32" spans="2:43" ht="13.5">
      <c r="B32" s="528"/>
      <c r="C32" s="533"/>
      <c r="D32" s="426"/>
      <c r="E32" s="426"/>
      <c r="F32" s="426"/>
      <c r="G32" s="426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X32" s="503"/>
      <c r="Y32" s="518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519"/>
      <c r="AL32" s="519"/>
      <c r="AM32" s="519"/>
      <c r="AN32" s="519"/>
      <c r="AO32" s="519"/>
      <c r="AP32" s="519"/>
      <c r="AQ32" s="520"/>
    </row>
    <row r="33" spans="2:43" ht="13.5">
      <c r="B33" s="528"/>
      <c r="C33" s="533"/>
      <c r="D33" s="426"/>
      <c r="E33" s="426"/>
      <c r="F33" s="426"/>
      <c r="G33" s="426"/>
      <c r="H33" s="531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X33" s="503"/>
      <c r="Y33" s="518"/>
      <c r="Z33" s="519"/>
      <c r="AA33" s="519"/>
      <c r="AB33" s="519"/>
      <c r="AC33" s="519"/>
      <c r="AD33" s="519"/>
      <c r="AE33" s="519"/>
      <c r="AF33" s="519"/>
      <c r="AG33" s="519"/>
      <c r="AH33" s="519"/>
      <c r="AI33" s="519"/>
      <c r="AJ33" s="519"/>
      <c r="AK33" s="519"/>
      <c r="AL33" s="519"/>
      <c r="AM33" s="519"/>
      <c r="AN33" s="519"/>
      <c r="AO33" s="519"/>
      <c r="AP33" s="519"/>
      <c r="AQ33" s="520"/>
    </row>
    <row r="34" spans="2:43" ht="13.5">
      <c r="B34" s="528"/>
      <c r="C34" s="534"/>
      <c r="D34" s="426"/>
      <c r="E34" s="426"/>
      <c r="F34" s="426"/>
      <c r="G34" s="426"/>
      <c r="H34" s="531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X34" s="503"/>
      <c r="Y34" s="518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20"/>
    </row>
    <row r="35" spans="2:43" ht="13.5">
      <c r="B35" s="528"/>
      <c r="C35" s="532" t="s">
        <v>39</v>
      </c>
      <c r="D35" s="426"/>
      <c r="E35" s="426"/>
      <c r="F35" s="426"/>
      <c r="G35" s="426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X35" s="503"/>
      <c r="Y35" s="518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20"/>
    </row>
    <row r="36" spans="2:43" ht="13.5">
      <c r="B36" s="528"/>
      <c r="C36" s="533"/>
      <c r="D36" s="426"/>
      <c r="E36" s="426"/>
      <c r="F36" s="426"/>
      <c r="G36" s="426"/>
      <c r="H36" s="531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X36" s="503"/>
      <c r="Y36" s="518"/>
      <c r="Z36" s="519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20"/>
    </row>
    <row r="37" spans="2:43" ht="13.5">
      <c r="B37" s="528"/>
      <c r="C37" s="534"/>
      <c r="D37" s="426"/>
      <c r="E37" s="426"/>
      <c r="F37" s="426"/>
      <c r="G37" s="426"/>
      <c r="H37" s="531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X37" s="503"/>
      <c r="Y37" s="518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20"/>
    </row>
    <row r="38" spans="2:43" ht="13.5">
      <c r="B38" s="528"/>
      <c r="C38" s="481" t="s">
        <v>40</v>
      </c>
      <c r="D38" s="482"/>
      <c r="E38" s="482"/>
      <c r="F38" s="530"/>
      <c r="G38" s="530"/>
      <c r="H38" s="38" t="s">
        <v>23</v>
      </c>
      <c r="I38" s="39"/>
      <c r="J38" s="38" t="s">
        <v>24</v>
      </c>
      <c r="K38" s="39"/>
      <c r="L38" s="38" t="s">
        <v>25</v>
      </c>
      <c r="M38" s="40"/>
      <c r="N38" s="481" t="s">
        <v>41</v>
      </c>
      <c r="O38" s="482"/>
      <c r="P38" s="482"/>
      <c r="Q38" s="482"/>
      <c r="R38" s="535"/>
      <c r="S38" s="530"/>
      <c r="T38" s="536"/>
      <c r="U38" s="40" t="s">
        <v>42</v>
      </c>
      <c r="X38" s="503"/>
      <c r="Y38" s="518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20"/>
    </row>
    <row r="39" spans="2:43" ht="13.5">
      <c r="B39" s="529"/>
      <c r="C39" s="481" t="s">
        <v>43</v>
      </c>
      <c r="D39" s="482"/>
      <c r="E39" s="482"/>
      <c r="F39" s="530"/>
      <c r="G39" s="530"/>
      <c r="H39" s="38" t="s">
        <v>23</v>
      </c>
      <c r="I39" s="39"/>
      <c r="J39" s="38" t="s">
        <v>24</v>
      </c>
      <c r="K39" s="39"/>
      <c r="L39" s="38" t="s">
        <v>25</v>
      </c>
      <c r="M39" s="40"/>
      <c r="N39" s="481" t="s">
        <v>44</v>
      </c>
      <c r="O39" s="482"/>
      <c r="P39" s="482"/>
      <c r="Q39" s="482"/>
      <c r="R39" s="524"/>
      <c r="S39" s="39" t="s">
        <v>45</v>
      </c>
      <c r="T39" s="41"/>
      <c r="U39" s="40" t="s">
        <v>46</v>
      </c>
      <c r="X39" s="514"/>
      <c r="Y39" s="521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2"/>
      <c r="AP39" s="522"/>
      <c r="AQ39" s="523"/>
    </row>
    <row r="40" ht="28.5" customHeight="1"/>
    <row r="41" ht="17.25" customHeight="1"/>
  </sheetData>
  <sheetProtection selectLockedCells="1"/>
  <mergeCells count="93">
    <mergeCell ref="D35:G37"/>
    <mergeCell ref="C35:C37"/>
    <mergeCell ref="F38:G38"/>
    <mergeCell ref="N38:R38"/>
    <mergeCell ref="S38:T38"/>
    <mergeCell ref="C39:E39"/>
    <mergeCell ref="E22:U23"/>
    <mergeCell ref="E18:G19"/>
    <mergeCell ref="B26:D27"/>
    <mergeCell ref="B31:B39"/>
    <mergeCell ref="F39:G39"/>
    <mergeCell ref="D31:G34"/>
    <mergeCell ref="H31:U37"/>
    <mergeCell ref="C31:C34"/>
    <mergeCell ref="C38:E38"/>
    <mergeCell ref="X15:X30"/>
    <mergeCell ref="Y15:AQ30"/>
    <mergeCell ref="X14:AQ14"/>
    <mergeCell ref="X31:X39"/>
    <mergeCell ref="Y31:AQ39"/>
    <mergeCell ref="N39:R39"/>
    <mergeCell ref="B20:D21"/>
    <mergeCell ref="E15:U15"/>
    <mergeCell ref="B16:D19"/>
    <mergeCell ref="E16:G17"/>
    <mergeCell ref="H16:U17"/>
    <mergeCell ref="H18:U19"/>
    <mergeCell ref="I10:I12"/>
    <mergeCell ref="K10:K12"/>
    <mergeCell ref="B15:D15"/>
    <mergeCell ref="E24:U25"/>
    <mergeCell ref="E26:U27"/>
    <mergeCell ref="E28:U29"/>
    <mergeCell ref="B22:D23"/>
    <mergeCell ref="B28:D29"/>
    <mergeCell ref="B24:D25"/>
    <mergeCell ref="E20:U21"/>
    <mergeCell ref="B14:D14"/>
    <mergeCell ref="T14:U14"/>
    <mergeCell ref="K8:K9"/>
    <mergeCell ref="E8:E9"/>
    <mergeCell ref="F8:F9"/>
    <mergeCell ref="G8:G9"/>
    <mergeCell ref="H8:H9"/>
    <mergeCell ref="I8:I9"/>
    <mergeCell ref="J8:J9"/>
    <mergeCell ref="E10:E12"/>
    <mergeCell ref="E14:Q14"/>
    <mergeCell ref="R14:S14"/>
    <mergeCell ref="L8:L9"/>
    <mergeCell ref="M8:M9"/>
    <mergeCell ref="N8:N9"/>
    <mergeCell ref="O8:O9"/>
    <mergeCell ref="N10:N12"/>
    <mergeCell ref="O10:O12"/>
    <mergeCell ref="L10:L12"/>
    <mergeCell ref="M10:M12"/>
    <mergeCell ref="AJ10:AL10"/>
    <mergeCell ref="AJ11:AK11"/>
    <mergeCell ref="B8:D8"/>
    <mergeCell ref="AE10:AG10"/>
    <mergeCell ref="Q11:R12"/>
    <mergeCell ref="S11:V12"/>
    <mergeCell ref="F10:F12"/>
    <mergeCell ref="J10:J12"/>
    <mergeCell ref="G10:G12"/>
    <mergeCell ref="H10:H12"/>
    <mergeCell ref="B10:D12"/>
    <mergeCell ref="B9:D9"/>
    <mergeCell ref="L4:O4"/>
    <mergeCell ref="AA5:AH6"/>
    <mergeCell ref="AN8:AQ8"/>
    <mergeCell ref="AI8:AM8"/>
    <mergeCell ref="AJ9:AQ9"/>
    <mergeCell ref="AI9:AI12"/>
    <mergeCell ref="AO10:AP10"/>
    <mergeCell ref="AJ12:AK12"/>
    <mergeCell ref="AN3:AO3"/>
    <mergeCell ref="AJ3:AK3"/>
    <mergeCell ref="AI4:AQ4"/>
    <mergeCell ref="AI5:AQ6"/>
    <mergeCell ref="B5:O7"/>
    <mergeCell ref="B4:K4"/>
    <mergeCell ref="R3:X3"/>
    <mergeCell ref="Y3:AC3"/>
    <mergeCell ref="AA4:AH4"/>
    <mergeCell ref="W11:Y12"/>
    <mergeCell ref="Z11:AG12"/>
    <mergeCell ref="AE3:AH3"/>
    <mergeCell ref="R9:AG9"/>
    <mergeCell ref="V8:AG8"/>
    <mergeCell ref="R10:AD10"/>
    <mergeCell ref="R8:S8"/>
  </mergeCells>
  <printOptions horizontalCentered="1"/>
  <pageMargins left="0.4330708661417323" right="0" top="0.3937007874015748" bottom="0" header="0.3149606299212598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66"/>
  <sheetViews>
    <sheetView view="pageBreakPreview" zoomScaleNormal="75" zoomScaleSheetLayoutView="100" zoomScalePageLayoutView="0" workbookViewId="0" topLeftCell="A1">
      <selection activeCell="P25" sqref="P25"/>
    </sheetView>
  </sheetViews>
  <sheetFormatPr defaultColWidth="4.57421875" defaultRowHeight="15"/>
  <cols>
    <col min="1" max="4" width="2.57421875" style="245" customWidth="1"/>
    <col min="5" max="5" width="3.57421875" style="245" customWidth="1"/>
    <col min="6" max="6" width="2.57421875" style="245" customWidth="1"/>
    <col min="7" max="7" width="3.140625" style="245" customWidth="1"/>
    <col min="8" max="10" width="2.57421875" style="245" customWidth="1"/>
    <col min="11" max="12" width="3.8515625" style="245" customWidth="1"/>
    <col min="13" max="13" width="2.57421875" style="245" customWidth="1"/>
    <col min="14" max="15" width="3.57421875" style="245" customWidth="1"/>
    <col min="16" max="16" width="1.57421875" style="245" customWidth="1"/>
    <col min="17" max="17" width="2.421875" style="245" customWidth="1"/>
    <col min="18" max="19" width="4.57421875" style="245" customWidth="1"/>
    <col min="20" max="20" width="1.28515625" style="245" customWidth="1"/>
    <col min="21" max="22" width="4.57421875" style="245" customWidth="1"/>
    <col min="23" max="23" width="5.140625" style="245" customWidth="1"/>
    <col min="24" max="25" width="4.57421875" style="245" customWidth="1"/>
    <col min="26" max="26" width="5.140625" style="245" customWidth="1"/>
    <col min="27" max="27" width="3.57421875" style="245" customWidth="1"/>
    <col min="28" max="28" width="2.421875" style="245" customWidth="1"/>
    <col min="29" max="29" width="2.57421875" style="245" customWidth="1"/>
    <col min="30" max="16384" width="4.421875" style="245" customWidth="1"/>
  </cols>
  <sheetData>
    <row r="1" spans="1:28" ht="24" customHeight="1">
      <c r="A1" s="887" t="s">
        <v>331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</row>
    <row r="2" spans="5:21" ht="4.5" customHeight="1" thickBot="1">
      <c r="E2" s="247"/>
      <c r="F2" s="248"/>
      <c r="J2" s="249"/>
      <c r="K2" s="250"/>
      <c r="M2" s="251"/>
      <c r="N2" s="252"/>
      <c r="R2" s="253"/>
      <c r="S2" s="253"/>
      <c r="T2" s="253"/>
      <c r="U2" s="253"/>
    </row>
    <row r="3" spans="1:28" ht="18" customHeight="1" thickBot="1">
      <c r="A3" s="254" t="s">
        <v>175</v>
      </c>
      <c r="I3" s="245" t="s">
        <v>4</v>
      </c>
      <c r="Q3" s="888" t="s">
        <v>176</v>
      </c>
      <c r="R3" s="889"/>
      <c r="S3" s="889"/>
      <c r="T3" s="255"/>
      <c r="U3" s="987" t="s">
        <v>335</v>
      </c>
      <c r="V3" s="987"/>
      <c r="W3" s="987"/>
      <c r="X3" s="987"/>
      <c r="Y3" s="987"/>
      <c r="Z3" s="987"/>
      <c r="AA3" s="987"/>
      <c r="AB3" s="988"/>
    </row>
    <row r="4" spans="18:21" ht="4.5" customHeight="1" thickBot="1">
      <c r="R4" s="253"/>
      <c r="S4" s="253"/>
      <c r="T4" s="253"/>
      <c r="U4" s="253"/>
    </row>
    <row r="5" spans="1:28" ht="4.5" customHeight="1">
      <c r="A5" s="892" t="s">
        <v>177</v>
      </c>
      <c r="B5" s="893"/>
      <c r="C5" s="893"/>
      <c r="D5" s="893"/>
      <c r="E5" s="893"/>
      <c r="F5" s="989">
        <f>M43</f>
        <v>2815452</v>
      </c>
      <c r="G5" s="989"/>
      <c r="H5" s="989"/>
      <c r="I5" s="989"/>
      <c r="J5" s="989"/>
      <c r="K5" s="989"/>
      <c r="L5" s="989"/>
      <c r="M5" s="989"/>
      <c r="N5" s="989"/>
      <c r="O5" s="990"/>
      <c r="Q5" s="256"/>
      <c r="R5" s="257"/>
      <c r="S5" s="257"/>
      <c r="T5" s="257"/>
      <c r="U5" s="257"/>
      <c r="V5" s="258"/>
      <c r="W5" s="258"/>
      <c r="X5" s="258"/>
      <c r="Y5" s="258"/>
      <c r="Z5" s="258"/>
      <c r="AA5" s="258"/>
      <c r="AB5" s="259"/>
    </row>
    <row r="6" spans="1:28" ht="13.5" customHeight="1">
      <c r="A6" s="894"/>
      <c r="B6" s="895"/>
      <c r="C6" s="895"/>
      <c r="D6" s="895"/>
      <c r="E6" s="895"/>
      <c r="F6" s="991"/>
      <c r="G6" s="991"/>
      <c r="H6" s="991"/>
      <c r="I6" s="991"/>
      <c r="J6" s="991"/>
      <c r="K6" s="991"/>
      <c r="L6" s="991"/>
      <c r="M6" s="991"/>
      <c r="N6" s="991"/>
      <c r="O6" s="992"/>
      <c r="Q6" s="904" t="s">
        <v>178</v>
      </c>
      <c r="R6" s="905"/>
      <c r="S6" s="995" t="s">
        <v>179</v>
      </c>
      <c r="T6" s="995"/>
      <c r="U6" s="995"/>
      <c r="V6" s="246"/>
      <c r="W6" s="260"/>
      <c r="X6" s="393"/>
      <c r="Y6" s="393"/>
      <c r="Z6" s="393"/>
      <c r="AA6" s="393"/>
      <c r="AB6" s="262"/>
    </row>
    <row r="7" spans="1:28" ht="12" customHeight="1" thickBot="1">
      <c r="A7" s="896"/>
      <c r="B7" s="897"/>
      <c r="C7" s="897"/>
      <c r="D7" s="897"/>
      <c r="E7" s="897"/>
      <c r="F7" s="993"/>
      <c r="G7" s="993"/>
      <c r="H7" s="993"/>
      <c r="I7" s="993"/>
      <c r="J7" s="993"/>
      <c r="K7" s="993"/>
      <c r="L7" s="993"/>
      <c r="M7" s="993"/>
      <c r="N7" s="993"/>
      <c r="O7" s="994"/>
      <c r="Q7" s="846" t="s">
        <v>180</v>
      </c>
      <c r="R7" s="847"/>
      <c r="S7" s="971" t="s">
        <v>181</v>
      </c>
      <c r="T7" s="971"/>
      <c r="U7" s="971"/>
      <c r="V7" s="971"/>
      <c r="W7" s="971"/>
      <c r="X7" s="971"/>
      <c r="Y7" s="971"/>
      <c r="Z7" s="971"/>
      <c r="AA7" s="971"/>
      <c r="AB7" s="972"/>
    </row>
    <row r="8" spans="1:28" ht="6" customHeight="1" thickBot="1">
      <c r="A8" s="263"/>
      <c r="B8" s="263"/>
      <c r="C8" s="263"/>
      <c r="D8" s="263"/>
      <c r="E8" s="263"/>
      <c r="F8" s="264"/>
      <c r="G8" s="264"/>
      <c r="H8" s="264"/>
      <c r="I8" s="264"/>
      <c r="J8" s="264"/>
      <c r="K8" s="264"/>
      <c r="L8" s="264"/>
      <c r="M8" s="264"/>
      <c r="N8" s="264"/>
      <c r="O8" s="264"/>
      <c r="Q8" s="846"/>
      <c r="R8" s="847"/>
      <c r="S8" s="971"/>
      <c r="T8" s="971"/>
      <c r="U8" s="971"/>
      <c r="V8" s="971"/>
      <c r="W8" s="971"/>
      <c r="X8" s="971"/>
      <c r="Y8" s="971"/>
      <c r="Z8" s="971"/>
      <c r="AA8" s="971"/>
      <c r="AB8" s="972"/>
    </row>
    <row r="9" spans="1:28" ht="12" customHeight="1">
      <c r="A9" s="868" t="s">
        <v>182</v>
      </c>
      <c r="B9" s="869"/>
      <c r="C9" s="870"/>
      <c r="D9" s="979" t="s">
        <v>183</v>
      </c>
      <c r="E9" s="980"/>
      <c r="F9" s="980"/>
      <c r="G9" s="875" t="s">
        <v>184</v>
      </c>
      <c r="H9" s="876"/>
      <c r="I9" s="877"/>
      <c r="J9" s="983">
        <v>1</v>
      </c>
      <c r="K9" s="984"/>
      <c r="L9" s="885" t="s">
        <v>185</v>
      </c>
      <c r="M9" s="885"/>
      <c r="N9" s="885"/>
      <c r="O9" s="886"/>
      <c r="Q9" s="846" t="s">
        <v>186</v>
      </c>
      <c r="R9" s="847"/>
      <c r="S9" s="973" t="s">
        <v>187</v>
      </c>
      <c r="T9" s="973"/>
      <c r="U9" s="973"/>
      <c r="V9" s="973"/>
      <c r="W9" s="973"/>
      <c r="X9" s="973"/>
      <c r="Y9" s="973"/>
      <c r="Z9" s="973"/>
      <c r="AA9" s="859" t="s">
        <v>296</v>
      </c>
      <c r="AB9" s="860"/>
    </row>
    <row r="10" spans="1:28" ht="15.75" customHeight="1">
      <c r="A10" s="785"/>
      <c r="B10" s="786"/>
      <c r="C10" s="787"/>
      <c r="D10" s="981"/>
      <c r="E10" s="982"/>
      <c r="F10" s="982"/>
      <c r="G10" s="878"/>
      <c r="H10" s="879"/>
      <c r="I10" s="880"/>
      <c r="J10" s="985"/>
      <c r="K10" s="986"/>
      <c r="L10" s="974" t="s">
        <v>297</v>
      </c>
      <c r="M10" s="975"/>
      <c r="N10" s="975"/>
      <c r="O10" s="976"/>
      <c r="Q10" s="846"/>
      <c r="R10" s="847"/>
      <c r="S10" s="973"/>
      <c r="T10" s="973"/>
      <c r="U10" s="973"/>
      <c r="V10" s="973"/>
      <c r="W10" s="973"/>
      <c r="X10" s="973"/>
      <c r="Y10" s="973"/>
      <c r="Z10" s="973"/>
      <c r="AA10" s="859"/>
      <c r="AB10" s="860"/>
    </row>
    <row r="11" spans="1:28" ht="12.75" customHeight="1">
      <c r="A11" s="840" t="s">
        <v>26</v>
      </c>
      <c r="B11" s="841"/>
      <c r="C11" s="842"/>
      <c r="D11" s="964" t="s">
        <v>189</v>
      </c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6"/>
      <c r="P11" s="265"/>
      <c r="Q11" s="846"/>
      <c r="R11" s="847"/>
      <c r="S11" s="973"/>
      <c r="T11" s="973"/>
      <c r="U11" s="973"/>
      <c r="V11" s="973"/>
      <c r="W11" s="973"/>
      <c r="X11" s="973"/>
      <c r="Y11" s="973"/>
      <c r="Z11" s="973"/>
      <c r="AA11" s="859"/>
      <c r="AB11" s="860"/>
    </row>
    <row r="12" spans="1:28" ht="13.5" customHeight="1">
      <c r="A12" s="840"/>
      <c r="B12" s="841"/>
      <c r="C12" s="842"/>
      <c r="D12" s="964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6"/>
      <c r="P12" s="265"/>
      <c r="Q12" s="864" t="s">
        <v>190</v>
      </c>
      <c r="R12" s="865"/>
      <c r="S12" s="394" t="s">
        <v>191</v>
      </c>
      <c r="T12" s="394"/>
      <c r="U12" s="395"/>
      <c r="V12" s="395"/>
      <c r="W12" s="268" t="s">
        <v>192</v>
      </c>
      <c r="X12" s="977" t="s">
        <v>193</v>
      </c>
      <c r="Y12" s="977"/>
      <c r="Z12" s="977"/>
      <c r="AA12" s="977"/>
      <c r="AB12" s="978"/>
    </row>
    <row r="13" spans="1:28" ht="13.5" customHeight="1">
      <c r="A13" s="840" t="s">
        <v>31</v>
      </c>
      <c r="B13" s="841"/>
      <c r="C13" s="842"/>
      <c r="D13" s="964" t="s">
        <v>194</v>
      </c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6"/>
      <c r="P13" s="269"/>
      <c r="Q13" s="270"/>
      <c r="R13" s="246"/>
      <c r="S13" s="246"/>
      <c r="T13" s="246"/>
      <c r="U13" s="246"/>
      <c r="V13" s="271" t="s">
        <v>195</v>
      </c>
      <c r="W13" s="246"/>
      <c r="X13" s="246"/>
      <c r="Y13" s="246"/>
      <c r="Z13" s="246"/>
      <c r="AA13" s="246"/>
      <c r="AB13" s="272"/>
    </row>
    <row r="14" spans="1:28" ht="13.5" customHeight="1">
      <c r="A14" s="840"/>
      <c r="B14" s="841"/>
      <c r="C14" s="842"/>
      <c r="D14" s="964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6"/>
      <c r="P14" s="269"/>
      <c r="Q14" s="846" t="s">
        <v>196</v>
      </c>
      <c r="R14" s="847"/>
      <c r="S14" s="967" t="str">
        <f>PHONETIC(S15)</f>
        <v>■■■■ｶﾌﾞｼｷｶﾞｲｼｬ　ﾀﾞｲﾋｮｳﾄﾘｼﾏﾘﾔｸ　■■■■</v>
      </c>
      <c r="T14" s="967"/>
      <c r="U14" s="967"/>
      <c r="V14" s="967"/>
      <c r="W14" s="967"/>
      <c r="X14" s="967"/>
      <c r="Y14" s="967"/>
      <c r="Z14" s="967"/>
      <c r="AA14" s="967"/>
      <c r="AB14" s="968"/>
    </row>
    <row r="15" spans="1:28" ht="13.5" customHeight="1">
      <c r="A15" s="840" t="s">
        <v>197</v>
      </c>
      <c r="B15" s="841"/>
      <c r="C15" s="842"/>
      <c r="D15" s="850" t="s">
        <v>198</v>
      </c>
      <c r="E15" s="952" t="s">
        <v>336</v>
      </c>
      <c r="F15" s="952"/>
      <c r="G15" s="952"/>
      <c r="H15" s="952"/>
      <c r="I15" s="952"/>
      <c r="J15" s="852" t="s">
        <v>199</v>
      </c>
      <c r="K15" s="807" t="s">
        <v>200</v>
      </c>
      <c r="L15" s="952" t="s">
        <v>338</v>
      </c>
      <c r="M15" s="952"/>
      <c r="N15" s="952"/>
      <c r="O15" s="969"/>
      <c r="Q15" s="846" t="s">
        <v>201</v>
      </c>
      <c r="R15" s="847"/>
      <c r="S15" s="971" t="s">
        <v>202</v>
      </c>
      <c r="T15" s="971"/>
      <c r="U15" s="971"/>
      <c r="V15" s="971"/>
      <c r="W15" s="971"/>
      <c r="X15" s="971"/>
      <c r="Y15" s="971"/>
      <c r="Z15" s="971"/>
      <c r="AA15" s="971"/>
      <c r="AB15" s="972"/>
    </row>
    <row r="16" spans="1:28" ht="13.5" customHeight="1">
      <c r="A16" s="840"/>
      <c r="B16" s="841"/>
      <c r="C16" s="842"/>
      <c r="D16" s="851"/>
      <c r="E16" s="954"/>
      <c r="F16" s="954"/>
      <c r="G16" s="954"/>
      <c r="H16" s="954"/>
      <c r="I16" s="954"/>
      <c r="J16" s="853"/>
      <c r="K16" s="809"/>
      <c r="L16" s="954"/>
      <c r="M16" s="954"/>
      <c r="N16" s="954"/>
      <c r="O16" s="970"/>
      <c r="Q16" s="396"/>
      <c r="R16" s="271"/>
      <c r="S16" s="961" t="s">
        <v>203</v>
      </c>
      <c r="T16" s="961"/>
      <c r="U16" s="961"/>
      <c r="V16" s="961"/>
      <c r="W16" s="260" t="s">
        <v>204</v>
      </c>
      <c r="X16" s="961" t="s">
        <v>205</v>
      </c>
      <c r="Y16" s="961"/>
      <c r="Z16" s="961"/>
      <c r="AA16" s="274" t="s">
        <v>206</v>
      </c>
      <c r="AB16" s="397"/>
    </row>
    <row r="17" spans="1:28" ht="13.5" customHeight="1">
      <c r="A17" s="795" t="s">
        <v>207</v>
      </c>
      <c r="B17" s="796"/>
      <c r="C17" s="797"/>
      <c r="D17" s="798"/>
      <c r="E17" s="952" t="s">
        <v>337</v>
      </c>
      <c r="F17" s="952"/>
      <c r="G17" s="952"/>
      <c r="H17" s="952"/>
      <c r="I17" s="952"/>
      <c r="J17" s="804" t="s">
        <v>208</v>
      </c>
      <c r="K17" s="807"/>
      <c r="L17" s="955" t="s">
        <v>339</v>
      </c>
      <c r="M17" s="955"/>
      <c r="N17" s="955"/>
      <c r="O17" s="956"/>
      <c r="Q17" s="276"/>
      <c r="R17" s="277"/>
      <c r="S17" s="961" t="s">
        <v>209</v>
      </c>
      <c r="T17" s="961"/>
      <c r="U17" s="961"/>
      <c r="V17" s="961"/>
      <c r="W17" s="260" t="s">
        <v>210</v>
      </c>
      <c r="X17" s="962" t="s">
        <v>211</v>
      </c>
      <c r="Y17" s="962"/>
      <c r="Z17" s="962"/>
      <c r="AA17" s="398"/>
      <c r="AB17" s="399"/>
    </row>
    <row r="18" spans="1:28" ht="4.5" customHeight="1" thickBot="1">
      <c r="A18" s="739"/>
      <c r="B18" s="740"/>
      <c r="C18" s="741"/>
      <c r="D18" s="799"/>
      <c r="E18" s="953"/>
      <c r="F18" s="953"/>
      <c r="G18" s="953"/>
      <c r="H18" s="953"/>
      <c r="I18" s="953"/>
      <c r="J18" s="805"/>
      <c r="K18" s="808"/>
      <c r="L18" s="957"/>
      <c r="M18" s="957"/>
      <c r="N18" s="957"/>
      <c r="O18" s="958"/>
      <c r="Q18" s="280"/>
      <c r="R18" s="281"/>
      <c r="S18" s="282"/>
      <c r="T18" s="282"/>
      <c r="U18" s="282"/>
      <c r="V18" s="283"/>
      <c r="W18" s="283"/>
      <c r="X18" s="283"/>
      <c r="Y18" s="284"/>
      <c r="Z18" s="284"/>
      <c r="AA18" s="284"/>
      <c r="AB18" s="285"/>
    </row>
    <row r="19" spans="1:28" ht="6" customHeight="1">
      <c r="A19" s="785"/>
      <c r="B19" s="786"/>
      <c r="C19" s="787"/>
      <c r="D19" s="800"/>
      <c r="E19" s="954"/>
      <c r="F19" s="954"/>
      <c r="G19" s="954"/>
      <c r="H19" s="954"/>
      <c r="I19" s="954"/>
      <c r="J19" s="806"/>
      <c r="K19" s="809"/>
      <c r="L19" s="959"/>
      <c r="M19" s="959"/>
      <c r="N19" s="959"/>
      <c r="O19" s="960"/>
      <c r="Q19" s="246"/>
      <c r="R19" s="286"/>
      <c r="S19" s="286"/>
      <c r="T19" s="286"/>
      <c r="U19" s="286"/>
      <c r="V19" s="287"/>
      <c r="W19" s="287"/>
      <c r="X19" s="287"/>
      <c r="Y19" s="246"/>
      <c r="Z19" s="246"/>
      <c r="AA19" s="246"/>
      <c r="AB19" s="246"/>
    </row>
    <row r="20" spans="1:28" ht="4.5" customHeight="1">
      <c r="A20" s="739" t="s">
        <v>32</v>
      </c>
      <c r="B20" s="740"/>
      <c r="C20" s="741"/>
      <c r="D20" s="788" t="s">
        <v>212</v>
      </c>
      <c r="E20" s="789"/>
      <c r="F20" s="789"/>
      <c r="G20" s="400"/>
      <c r="H20" s="830" t="s">
        <v>213</v>
      </c>
      <c r="I20" s="789"/>
      <c r="J20" s="789"/>
      <c r="K20" s="831"/>
      <c r="L20" s="789" t="s">
        <v>214</v>
      </c>
      <c r="M20" s="789"/>
      <c r="N20" s="789"/>
      <c r="O20" s="401"/>
      <c r="Q20" s="834" t="s">
        <v>215</v>
      </c>
      <c r="R20" s="835"/>
      <c r="S20" s="290"/>
      <c r="T20" s="290"/>
      <c r="U20" s="290"/>
      <c r="V20" s="291"/>
      <c r="W20" s="291"/>
      <c r="X20" s="291"/>
      <c r="Y20" s="292"/>
      <c r="Z20" s="292"/>
      <c r="AA20" s="292"/>
      <c r="AB20" s="293"/>
    </row>
    <row r="21" spans="1:28" ht="7.5" customHeight="1">
      <c r="A21" s="739"/>
      <c r="B21" s="740"/>
      <c r="C21" s="741"/>
      <c r="D21" s="790"/>
      <c r="E21" s="791"/>
      <c r="F21" s="791"/>
      <c r="G21" s="294"/>
      <c r="H21" s="832"/>
      <c r="I21" s="791"/>
      <c r="J21" s="791"/>
      <c r="K21" s="833"/>
      <c r="L21" s="791"/>
      <c r="M21" s="791"/>
      <c r="N21" s="791"/>
      <c r="O21" s="295"/>
      <c r="Q21" s="836"/>
      <c r="R21" s="837"/>
      <c r="S21" s="287"/>
      <c r="T21" s="287"/>
      <c r="U21" s="287"/>
      <c r="V21" s="287"/>
      <c r="W21" s="287"/>
      <c r="X21" s="287"/>
      <c r="Y21" s="287"/>
      <c r="Z21" s="287"/>
      <c r="AA21" s="287"/>
      <c r="AB21" s="296"/>
    </row>
    <row r="22" spans="1:28" ht="9.75" customHeight="1">
      <c r="A22" s="739"/>
      <c r="B22" s="740"/>
      <c r="C22" s="741"/>
      <c r="D22" s="297"/>
      <c r="E22" s="950">
        <v>60</v>
      </c>
      <c r="F22" s="950"/>
      <c r="G22" s="749" t="s">
        <v>298</v>
      </c>
      <c r="H22" s="402"/>
      <c r="I22" s="950">
        <v>40</v>
      </c>
      <c r="J22" s="950"/>
      <c r="K22" s="779" t="s">
        <v>298</v>
      </c>
      <c r="L22" s="299"/>
      <c r="M22" s="950"/>
      <c r="N22" s="950"/>
      <c r="O22" s="783"/>
      <c r="Q22" s="300" t="s">
        <v>299</v>
      </c>
      <c r="R22" s="816" t="s">
        <v>219</v>
      </c>
      <c r="S22" s="816"/>
      <c r="T22" s="816"/>
      <c r="U22" s="816"/>
      <c r="V22" s="816"/>
      <c r="W22" s="816"/>
      <c r="X22" s="816"/>
      <c r="Y22" s="816"/>
      <c r="Z22" s="816"/>
      <c r="AA22" s="816"/>
      <c r="AB22" s="817"/>
    </row>
    <row r="23" spans="1:28" ht="6" customHeight="1">
      <c r="A23" s="785"/>
      <c r="B23" s="786"/>
      <c r="C23" s="787"/>
      <c r="D23" s="301"/>
      <c r="E23" s="951"/>
      <c r="F23" s="951"/>
      <c r="G23" s="792"/>
      <c r="H23" s="403"/>
      <c r="I23" s="951"/>
      <c r="J23" s="951"/>
      <c r="K23" s="780"/>
      <c r="L23" s="303"/>
      <c r="M23" s="951"/>
      <c r="N23" s="951"/>
      <c r="O23" s="784"/>
      <c r="Q23" s="818" t="s">
        <v>299</v>
      </c>
      <c r="R23" s="819" t="s">
        <v>220</v>
      </c>
      <c r="S23" s="820"/>
      <c r="T23" s="820"/>
      <c r="U23" s="820"/>
      <c r="V23" s="820"/>
      <c r="W23" s="820"/>
      <c r="X23" s="820"/>
      <c r="Y23" s="820"/>
      <c r="Z23" s="820"/>
      <c r="AA23" s="820"/>
      <c r="AB23" s="821"/>
    </row>
    <row r="24" spans="1:28" ht="6.75" customHeight="1">
      <c r="A24" s="838" t="s">
        <v>34</v>
      </c>
      <c r="B24" s="796"/>
      <c r="C24" s="797"/>
      <c r="D24" s="937">
        <v>1</v>
      </c>
      <c r="E24" s="822" t="s">
        <v>39</v>
      </c>
      <c r="F24" s="822"/>
      <c r="G24" s="937" t="s">
        <v>300</v>
      </c>
      <c r="H24" s="748" t="s">
        <v>221</v>
      </c>
      <c r="I24" s="748"/>
      <c r="J24" s="940">
        <v>3</v>
      </c>
      <c r="K24" s="748" t="s">
        <v>222</v>
      </c>
      <c r="L24" s="748"/>
      <c r="M24" s="940">
        <v>4</v>
      </c>
      <c r="N24" s="822" t="s">
        <v>223</v>
      </c>
      <c r="O24" s="823"/>
      <c r="Q24" s="818"/>
      <c r="R24" s="820"/>
      <c r="S24" s="820"/>
      <c r="T24" s="820"/>
      <c r="U24" s="820"/>
      <c r="V24" s="820"/>
      <c r="W24" s="820"/>
      <c r="X24" s="820"/>
      <c r="Y24" s="820"/>
      <c r="Z24" s="820"/>
      <c r="AA24" s="820"/>
      <c r="AB24" s="821"/>
    </row>
    <row r="25" spans="1:28" ht="7.5" customHeight="1">
      <c r="A25" s="739"/>
      <c r="B25" s="740"/>
      <c r="C25" s="741"/>
      <c r="D25" s="938"/>
      <c r="E25" s="824"/>
      <c r="F25" s="824"/>
      <c r="G25" s="938"/>
      <c r="H25" s="749"/>
      <c r="I25" s="749"/>
      <c r="J25" s="941"/>
      <c r="K25" s="749"/>
      <c r="L25" s="749"/>
      <c r="M25" s="941"/>
      <c r="N25" s="824"/>
      <c r="O25" s="825"/>
      <c r="Q25" s="300"/>
      <c r="R25" s="820"/>
      <c r="S25" s="820"/>
      <c r="T25" s="820"/>
      <c r="U25" s="820"/>
      <c r="V25" s="820"/>
      <c r="W25" s="820"/>
      <c r="X25" s="820"/>
      <c r="Y25" s="820"/>
      <c r="Z25" s="820"/>
      <c r="AA25" s="820"/>
      <c r="AB25" s="821"/>
    </row>
    <row r="26" spans="1:28" ht="10.5" customHeight="1">
      <c r="A26" s="785"/>
      <c r="B26" s="786"/>
      <c r="C26" s="787"/>
      <c r="D26" s="963"/>
      <c r="E26" s="826"/>
      <c r="F26" s="826"/>
      <c r="G26" s="963"/>
      <c r="H26" s="792"/>
      <c r="I26" s="792"/>
      <c r="J26" s="949"/>
      <c r="K26" s="792"/>
      <c r="L26" s="792"/>
      <c r="M26" s="949"/>
      <c r="N26" s="826"/>
      <c r="O26" s="827"/>
      <c r="Q26" s="300" t="s">
        <v>224</v>
      </c>
      <c r="R26" s="819" t="s">
        <v>225</v>
      </c>
      <c r="S26" s="820"/>
      <c r="T26" s="820"/>
      <c r="U26" s="820"/>
      <c r="V26" s="820"/>
      <c r="W26" s="820"/>
      <c r="X26" s="820"/>
      <c r="Y26" s="820"/>
      <c r="Z26" s="820"/>
      <c r="AA26" s="820"/>
      <c r="AB26" s="821"/>
    </row>
    <row r="27" spans="1:28" ht="9.75" customHeight="1">
      <c r="A27" s="739" t="s">
        <v>35</v>
      </c>
      <c r="B27" s="740"/>
      <c r="C27" s="741"/>
      <c r="D27" s="937" t="s">
        <v>301</v>
      </c>
      <c r="E27" s="748" t="s">
        <v>226</v>
      </c>
      <c r="F27" s="748"/>
      <c r="G27" s="748"/>
      <c r="H27" s="940"/>
      <c r="I27" s="940">
        <v>2</v>
      </c>
      <c r="J27" s="748" t="s">
        <v>227</v>
      </c>
      <c r="K27" s="748"/>
      <c r="L27" s="940">
        <v>3</v>
      </c>
      <c r="M27" s="748" t="s">
        <v>228</v>
      </c>
      <c r="N27" s="748"/>
      <c r="O27" s="793"/>
      <c r="Q27" s="30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1"/>
    </row>
    <row r="28" spans="1:28" ht="9.75" customHeight="1">
      <c r="A28" s="739"/>
      <c r="B28" s="740"/>
      <c r="C28" s="741"/>
      <c r="D28" s="938"/>
      <c r="E28" s="749"/>
      <c r="F28" s="749"/>
      <c r="G28" s="749"/>
      <c r="H28" s="941"/>
      <c r="I28" s="941"/>
      <c r="J28" s="749"/>
      <c r="K28" s="749"/>
      <c r="L28" s="941"/>
      <c r="M28" s="749"/>
      <c r="N28" s="749"/>
      <c r="O28" s="783"/>
      <c r="Q28" s="304" t="s">
        <v>224</v>
      </c>
      <c r="R28" s="716" t="s">
        <v>229</v>
      </c>
      <c r="S28" s="716"/>
      <c r="T28" s="716"/>
      <c r="U28" s="716"/>
      <c r="V28" s="716"/>
      <c r="W28" s="716"/>
      <c r="X28" s="716"/>
      <c r="Y28" s="716"/>
      <c r="Z28" s="716"/>
      <c r="AA28" s="716"/>
      <c r="AB28" s="717"/>
    </row>
    <row r="29" spans="1:28" ht="4.5" customHeight="1" thickBot="1">
      <c r="A29" s="742"/>
      <c r="B29" s="743"/>
      <c r="C29" s="744"/>
      <c r="D29" s="939"/>
      <c r="E29" s="750"/>
      <c r="F29" s="750"/>
      <c r="G29" s="750"/>
      <c r="H29" s="942"/>
      <c r="I29" s="942"/>
      <c r="J29" s="750"/>
      <c r="K29" s="750"/>
      <c r="L29" s="942"/>
      <c r="M29" s="750"/>
      <c r="N29" s="750"/>
      <c r="O29" s="794"/>
      <c r="Q29" s="305"/>
      <c r="R29" s="306"/>
      <c r="S29" s="307"/>
      <c r="T29" s="307"/>
      <c r="U29" s="307"/>
      <c r="V29" s="307"/>
      <c r="W29" s="307"/>
      <c r="X29" s="307"/>
      <c r="Y29" s="308"/>
      <c r="Z29" s="309"/>
      <c r="AA29" s="309"/>
      <c r="AB29" s="310"/>
    </row>
    <row r="30" spans="1:28" ht="4.5" customHeight="1" thickBot="1">
      <c r="A30" s="311"/>
      <c r="B30" s="311"/>
      <c r="C30" s="311"/>
      <c r="D30" s="312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AB30" s="313"/>
    </row>
    <row r="31" spans="1:28" ht="13.5" customHeight="1">
      <c r="A31" s="718" t="s">
        <v>230</v>
      </c>
      <c r="B31" s="315"/>
      <c r="C31" s="720" t="s">
        <v>231</v>
      </c>
      <c r="D31" s="720"/>
      <c r="E31" s="720"/>
      <c r="F31" s="720"/>
      <c r="G31" s="720"/>
      <c r="H31" s="720"/>
      <c r="I31" s="722" t="s">
        <v>232</v>
      </c>
      <c r="J31" s="722"/>
      <c r="K31" s="722"/>
      <c r="L31" s="315"/>
      <c r="M31" s="931">
        <v>15120000</v>
      </c>
      <c r="N31" s="932"/>
      <c r="O31" s="932"/>
      <c r="P31" s="932"/>
      <c r="Q31" s="932"/>
      <c r="R31" s="933"/>
      <c r="S31" s="730" t="s">
        <v>233</v>
      </c>
      <c r="T31" s="316"/>
      <c r="U31" s="317"/>
      <c r="V31" s="732" t="s">
        <v>234</v>
      </c>
      <c r="W31" s="732"/>
      <c r="X31" s="732"/>
      <c r="Y31" s="732"/>
      <c r="Z31" s="732"/>
      <c r="AA31" s="318"/>
      <c r="AB31" s="319"/>
    </row>
    <row r="32" spans="1:28" ht="9.75" customHeight="1">
      <c r="A32" s="719"/>
      <c r="B32" s="320"/>
      <c r="C32" s="721"/>
      <c r="D32" s="721"/>
      <c r="E32" s="721"/>
      <c r="F32" s="721"/>
      <c r="G32" s="721"/>
      <c r="H32" s="721"/>
      <c r="I32" s="723"/>
      <c r="J32" s="723"/>
      <c r="K32" s="723"/>
      <c r="L32" s="320"/>
      <c r="M32" s="934"/>
      <c r="N32" s="935"/>
      <c r="O32" s="935"/>
      <c r="P32" s="935"/>
      <c r="Q32" s="935"/>
      <c r="R32" s="936"/>
      <c r="S32" s="731"/>
      <c r="T32" s="404"/>
      <c r="U32" s="733" t="s">
        <v>235</v>
      </c>
      <c r="V32" s="734"/>
      <c r="W32" s="768" t="s">
        <v>236</v>
      </c>
      <c r="X32" s="769"/>
      <c r="Y32" s="703"/>
      <c r="Z32" s="704"/>
      <c r="AA32" s="704"/>
      <c r="AB32" s="705"/>
    </row>
    <row r="33" spans="1:28" s="322" customFormat="1" ht="12" customHeight="1">
      <c r="A33" s="772"/>
      <c r="B33" s="773"/>
      <c r="C33" s="776" t="s">
        <v>237</v>
      </c>
      <c r="D33" s="776"/>
      <c r="E33" s="776"/>
      <c r="F33" s="776"/>
      <c r="G33" s="776"/>
      <c r="H33" s="776"/>
      <c r="I33" s="687" t="s">
        <v>232</v>
      </c>
      <c r="J33" s="687"/>
      <c r="K33" s="687"/>
      <c r="L33" s="689"/>
      <c r="M33" s="922"/>
      <c r="N33" s="923"/>
      <c r="O33" s="923"/>
      <c r="P33" s="923"/>
      <c r="Q33" s="923"/>
      <c r="R33" s="924"/>
      <c r="S33" s="697" t="s">
        <v>233</v>
      </c>
      <c r="T33" s="404"/>
      <c r="U33" s="735"/>
      <c r="V33" s="736"/>
      <c r="W33" s="770"/>
      <c r="X33" s="771"/>
      <c r="Y33" s="706"/>
      <c r="Z33" s="707"/>
      <c r="AA33" s="707"/>
      <c r="AB33" s="708"/>
    </row>
    <row r="34" spans="1:28" s="322" customFormat="1" ht="9.75" customHeight="1">
      <c r="A34" s="774"/>
      <c r="B34" s="775"/>
      <c r="C34" s="777"/>
      <c r="D34" s="777"/>
      <c r="E34" s="777"/>
      <c r="F34" s="777"/>
      <c r="G34" s="777"/>
      <c r="H34" s="777"/>
      <c r="I34" s="688"/>
      <c r="J34" s="688"/>
      <c r="K34" s="688"/>
      <c r="L34" s="690"/>
      <c r="M34" s="925"/>
      <c r="N34" s="926"/>
      <c r="O34" s="926"/>
      <c r="P34" s="926"/>
      <c r="Q34" s="926"/>
      <c r="R34" s="927"/>
      <c r="S34" s="698"/>
      <c r="T34" s="404"/>
      <c r="U34" s="735"/>
      <c r="V34" s="736"/>
      <c r="W34" s="699"/>
      <c r="X34" s="700"/>
      <c r="Y34" s="703"/>
      <c r="Z34" s="704"/>
      <c r="AA34" s="704"/>
      <c r="AB34" s="705"/>
    </row>
    <row r="35" spans="1:28" s="322" customFormat="1" ht="10.5" customHeight="1">
      <c r="A35" s="754"/>
      <c r="B35" s="755"/>
      <c r="C35" s="721" t="s">
        <v>83</v>
      </c>
      <c r="D35" s="721"/>
      <c r="E35" s="721"/>
      <c r="F35" s="721"/>
      <c r="G35" s="721"/>
      <c r="H35" s="721"/>
      <c r="I35" s="723" t="s">
        <v>232</v>
      </c>
      <c r="J35" s="723"/>
      <c r="K35" s="723"/>
      <c r="L35" s="760"/>
      <c r="M35" s="943">
        <f>IF(M31="","",SUM(M31:R34))</f>
        <v>15120000</v>
      </c>
      <c r="N35" s="944"/>
      <c r="O35" s="944"/>
      <c r="P35" s="944"/>
      <c r="Q35" s="944"/>
      <c r="R35" s="945"/>
      <c r="S35" s="323"/>
      <c r="T35" s="404"/>
      <c r="U35" s="737"/>
      <c r="V35" s="738"/>
      <c r="W35" s="701"/>
      <c r="X35" s="702"/>
      <c r="Y35" s="706"/>
      <c r="Z35" s="707"/>
      <c r="AA35" s="707"/>
      <c r="AB35" s="708"/>
    </row>
    <row r="36" spans="1:28" s="322" customFormat="1" ht="15" customHeight="1" thickBot="1">
      <c r="A36" s="756"/>
      <c r="B36" s="757"/>
      <c r="C36" s="758"/>
      <c r="D36" s="758"/>
      <c r="E36" s="758"/>
      <c r="F36" s="758"/>
      <c r="G36" s="758"/>
      <c r="H36" s="758"/>
      <c r="I36" s="759"/>
      <c r="J36" s="759"/>
      <c r="K36" s="759"/>
      <c r="L36" s="761"/>
      <c r="M36" s="946"/>
      <c r="N36" s="947"/>
      <c r="O36" s="947"/>
      <c r="P36" s="947"/>
      <c r="Q36" s="947"/>
      <c r="R36" s="948"/>
      <c r="S36" s="323"/>
      <c r="T36" s="404"/>
      <c r="U36" s="735" t="s">
        <v>238</v>
      </c>
      <c r="V36" s="736"/>
      <c r="W36" s="699"/>
      <c r="X36" s="700"/>
      <c r="Y36" s="703"/>
      <c r="Z36" s="704"/>
      <c r="AA36" s="704"/>
      <c r="AB36" s="705"/>
    </row>
    <row r="37" spans="1:28" s="322" customFormat="1" ht="6" customHeight="1" thickBot="1">
      <c r="A37" s="324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  <c r="N37" s="404"/>
      <c r="O37" s="404"/>
      <c r="P37" s="404"/>
      <c r="Q37" s="404"/>
      <c r="R37" s="404"/>
      <c r="S37" s="404"/>
      <c r="T37" s="404"/>
      <c r="U37" s="737"/>
      <c r="V37" s="738"/>
      <c r="W37" s="701"/>
      <c r="X37" s="702"/>
      <c r="Y37" s="706"/>
      <c r="Z37" s="707"/>
      <c r="AA37" s="707"/>
      <c r="AB37" s="708"/>
    </row>
    <row r="38" spans="1:28" s="274" customFormat="1" ht="21.75" customHeight="1">
      <c r="A38" s="327" t="s">
        <v>302</v>
      </c>
      <c r="B38" s="328"/>
      <c r="C38" s="710" t="s">
        <v>241</v>
      </c>
      <c r="D38" s="710"/>
      <c r="E38" s="710"/>
      <c r="F38" s="710"/>
      <c r="G38" s="710"/>
      <c r="H38" s="710"/>
      <c r="I38" s="711" t="s">
        <v>242</v>
      </c>
      <c r="J38" s="711"/>
      <c r="K38" s="711"/>
      <c r="L38" s="328"/>
      <c r="M38" s="928">
        <v>7341000</v>
      </c>
      <c r="N38" s="929"/>
      <c r="O38" s="929"/>
      <c r="P38" s="929"/>
      <c r="Q38" s="929"/>
      <c r="R38" s="930"/>
      <c r="S38" s="326"/>
      <c r="T38" s="326"/>
      <c r="U38" s="715" t="s">
        <v>243</v>
      </c>
      <c r="V38" s="715"/>
      <c r="W38" s="668"/>
      <c r="X38" s="668"/>
      <c r="Y38" s="650"/>
      <c r="Z38" s="650"/>
      <c r="AA38" s="650"/>
      <c r="AB38" s="650"/>
    </row>
    <row r="39" spans="1:28" s="274" customFormat="1" ht="21.75" customHeight="1">
      <c r="A39" s="329" t="s">
        <v>303</v>
      </c>
      <c r="B39" s="330"/>
      <c r="C39" s="331" t="s">
        <v>302</v>
      </c>
      <c r="D39" s="331" t="s">
        <v>304</v>
      </c>
      <c r="E39" s="331">
        <v>80</v>
      </c>
      <c r="F39" s="332" t="s">
        <v>305</v>
      </c>
      <c r="G39" s="709">
        <v>90</v>
      </c>
      <c r="H39" s="709"/>
      <c r="I39" s="332" t="s">
        <v>305</v>
      </c>
      <c r="J39" s="709">
        <v>100</v>
      </c>
      <c r="K39" s="709"/>
      <c r="L39" s="331" t="s">
        <v>306</v>
      </c>
      <c r="M39" s="919">
        <v>6606900</v>
      </c>
      <c r="N39" s="920"/>
      <c r="O39" s="920"/>
      <c r="P39" s="920"/>
      <c r="Q39" s="920"/>
      <c r="R39" s="921"/>
      <c r="S39" s="333"/>
      <c r="T39" s="333"/>
      <c r="U39" s="666" t="s">
        <v>248</v>
      </c>
      <c r="V39" s="667"/>
      <c r="W39" s="668"/>
      <c r="X39" s="668"/>
      <c r="Y39" s="650"/>
      <c r="Z39" s="650"/>
      <c r="AA39" s="650"/>
      <c r="AB39" s="650"/>
    </row>
    <row r="40" spans="1:28" s="274" customFormat="1" ht="21.75" customHeight="1">
      <c r="A40" s="334"/>
      <c r="B40" s="335"/>
      <c r="C40" s="336"/>
      <c r="D40" s="669" t="s">
        <v>249</v>
      </c>
      <c r="E40" s="669"/>
      <c r="F40" s="669"/>
      <c r="G40" s="669"/>
      <c r="H40" s="669"/>
      <c r="I40" s="337"/>
      <c r="J40" s="662">
        <v>0.08</v>
      </c>
      <c r="K40" s="662"/>
      <c r="L40" s="338"/>
      <c r="M40" s="913">
        <v>528552</v>
      </c>
      <c r="N40" s="914"/>
      <c r="O40" s="914"/>
      <c r="P40" s="914"/>
      <c r="Q40" s="914"/>
      <c r="R40" s="915"/>
      <c r="S40" s="333"/>
      <c r="T40" s="333"/>
      <c r="U40" s="666" t="s">
        <v>250</v>
      </c>
      <c r="V40" s="667"/>
      <c r="W40" s="668"/>
      <c r="X40" s="668"/>
      <c r="Y40" s="650"/>
      <c r="Z40" s="650"/>
      <c r="AA40" s="650"/>
      <c r="AB40" s="650"/>
    </row>
    <row r="41" spans="1:28" s="274" customFormat="1" ht="21.75" customHeight="1">
      <c r="A41" s="339"/>
      <c r="B41" s="340"/>
      <c r="C41" s="685" t="s">
        <v>251</v>
      </c>
      <c r="D41" s="685"/>
      <c r="E41" s="685"/>
      <c r="F41" s="685"/>
      <c r="G41" s="685"/>
      <c r="H41" s="685"/>
      <c r="I41" s="686" t="s">
        <v>232</v>
      </c>
      <c r="J41" s="686"/>
      <c r="K41" s="686"/>
      <c r="L41" s="341"/>
      <c r="M41" s="910">
        <f>IF(M39="","",SUM(M39:R40))</f>
        <v>7135452</v>
      </c>
      <c r="N41" s="911"/>
      <c r="O41" s="911"/>
      <c r="P41" s="911"/>
      <c r="Q41" s="911"/>
      <c r="R41" s="912"/>
      <c r="S41" s="333"/>
      <c r="T41" s="333"/>
      <c r="U41" s="666" t="s">
        <v>252</v>
      </c>
      <c r="V41" s="667"/>
      <c r="W41" s="668"/>
      <c r="X41" s="668"/>
      <c r="Y41" s="650"/>
      <c r="Z41" s="650"/>
      <c r="AA41" s="650"/>
      <c r="AB41" s="650"/>
    </row>
    <row r="42" spans="1:28" s="274" customFormat="1" ht="21.75" customHeight="1">
      <c r="A42" s="342" t="s">
        <v>307</v>
      </c>
      <c r="B42" s="343"/>
      <c r="C42" s="343"/>
      <c r="D42" s="677" t="s">
        <v>254</v>
      </c>
      <c r="E42" s="677"/>
      <c r="F42" s="677"/>
      <c r="G42" s="677"/>
      <c r="H42" s="677"/>
      <c r="I42" s="677"/>
      <c r="J42" s="677"/>
      <c r="K42" s="344"/>
      <c r="L42" s="343"/>
      <c r="M42" s="916">
        <v>4320000</v>
      </c>
      <c r="N42" s="917"/>
      <c r="O42" s="917"/>
      <c r="P42" s="917"/>
      <c r="Q42" s="917"/>
      <c r="R42" s="918"/>
      <c r="S42" s="326"/>
      <c r="T42" s="326"/>
      <c r="U42" s="666" t="s">
        <v>255</v>
      </c>
      <c r="V42" s="667"/>
      <c r="W42" s="668"/>
      <c r="X42" s="668"/>
      <c r="Y42" s="650"/>
      <c r="Z42" s="650"/>
      <c r="AA42" s="650"/>
      <c r="AB42" s="650"/>
    </row>
    <row r="43" spans="1:28" s="274" customFormat="1" ht="21.75" customHeight="1">
      <c r="A43" s="329" t="s">
        <v>308</v>
      </c>
      <c r="B43" s="330"/>
      <c r="C43" s="679" t="s">
        <v>257</v>
      </c>
      <c r="D43" s="679"/>
      <c r="E43" s="680" t="s">
        <v>258</v>
      </c>
      <c r="F43" s="680"/>
      <c r="G43" s="680"/>
      <c r="H43" s="680"/>
      <c r="I43" s="681" t="s">
        <v>259</v>
      </c>
      <c r="J43" s="681"/>
      <c r="K43" s="681"/>
      <c r="L43" s="345"/>
      <c r="M43" s="919">
        <f>IF(M39="","",M41-M42)</f>
        <v>2815452</v>
      </c>
      <c r="N43" s="920"/>
      <c r="O43" s="920"/>
      <c r="P43" s="920"/>
      <c r="Q43" s="920"/>
      <c r="R43" s="921"/>
      <c r="S43" s="326"/>
      <c r="T43" s="326"/>
      <c r="U43" s="666" t="s">
        <v>260</v>
      </c>
      <c r="V43" s="667"/>
      <c r="W43" s="668"/>
      <c r="X43" s="668"/>
      <c r="Y43" s="650"/>
      <c r="Z43" s="650"/>
      <c r="AA43" s="650"/>
      <c r="AB43" s="650"/>
    </row>
    <row r="44" spans="1:28" s="274" customFormat="1" ht="21.75" customHeight="1">
      <c r="A44" s="334"/>
      <c r="B44" s="335"/>
      <c r="C44" s="660" t="s">
        <v>309</v>
      </c>
      <c r="D44" s="660"/>
      <c r="E44" s="669" t="s">
        <v>262</v>
      </c>
      <c r="F44" s="669"/>
      <c r="G44" s="669"/>
      <c r="H44" s="669"/>
      <c r="I44" s="670" t="s">
        <v>242</v>
      </c>
      <c r="J44" s="670"/>
      <c r="K44" s="670"/>
      <c r="L44" s="346"/>
      <c r="M44" s="913">
        <v>2606900</v>
      </c>
      <c r="N44" s="914"/>
      <c r="O44" s="914"/>
      <c r="P44" s="914"/>
      <c r="Q44" s="914"/>
      <c r="R44" s="915"/>
      <c r="S44" s="326"/>
      <c r="T44" s="326"/>
      <c r="U44" s="666" t="s">
        <v>263</v>
      </c>
      <c r="V44" s="667"/>
      <c r="W44" s="668"/>
      <c r="X44" s="668"/>
      <c r="Y44" s="650"/>
      <c r="Z44" s="650"/>
      <c r="AA44" s="650"/>
      <c r="AB44" s="650"/>
    </row>
    <row r="45" spans="1:28" s="274" customFormat="1" ht="21.75" customHeight="1">
      <c r="A45" s="347"/>
      <c r="B45" s="340"/>
      <c r="C45" s="660" t="s">
        <v>309</v>
      </c>
      <c r="D45" s="660"/>
      <c r="E45" s="661" t="s">
        <v>249</v>
      </c>
      <c r="F45" s="661"/>
      <c r="G45" s="661"/>
      <c r="H45" s="661"/>
      <c r="I45" s="337"/>
      <c r="J45" s="662">
        <v>0.08</v>
      </c>
      <c r="K45" s="662"/>
      <c r="L45" s="348"/>
      <c r="M45" s="910">
        <v>208552</v>
      </c>
      <c r="N45" s="911"/>
      <c r="O45" s="911"/>
      <c r="P45" s="911"/>
      <c r="Q45" s="911"/>
      <c r="R45" s="912"/>
      <c r="S45" s="326"/>
      <c r="T45" s="326"/>
      <c r="U45" s="666" t="s">
        <v>264</v>
      </c>
      <c r="V45" s="667"/>
      <c r="W45" s="668"/>
      <c r="X45" s="668"/>
      <c r="Y45" s="650"/>
      <c r="Z45" s="650"/>
      <c r="AA45" s="650"/>
      <c r="AB45" s="650"/>
    </row>
    <row r="46" spans="1:20" s="274" customFormat="1" ht="21.75" customHeight="1" thickBot="1">
      <c r="A46" s="349" t="s">
        <v>310</v>
      </c>
      <c r="B46" s="350"/>
      <c r="C46" s="651" t="s">
        <v>311</v>
      </c>
      <c r="D46" s="651"/>
      <c r="E46" s="651"/>
      <c r="F46" s="652" t="s">
        <v>267</v>
      </c>
      <c r="G46" s="652"/>
      <c r="H46" s="652"/>
      <c r="I46" s="652"/>
      <c r="J46" s="652"/>
      <c r="K46" s="652"/>
      <c r="L46" s="351"/>
      <c r="M46" s="907">
        <f>IF(M43="","",M35-M42-M43)</f>
        <v>7984548</v>
      </c>
      <c r="N46" s="908"/>
      <c r="O46" s="908"/>
      <c r="P46" s="908"/>
      <c r="Q46" s="908"/>
      <c r="R46" s="909"/>
      <c r="S46" s="326"/>
      <c r="T46" s="326"/>
    </row>
    <row r="47" spans="1:22" s="274" customFormat="1" ht="6" customHeight="1">
      <c r="A47" s="316"/>
      <c r="B47" s="352"/>
      <c r="C47" s="353"/>
      <c r="D47" s="354"/>
      <c r="E47" s="354"/>
      <c r="F47" s="354"/>
      <c r="G47" s="354"/>
      <c r="H47" s="354"/>
      <c r="I47" s="354"/>
      <c r="J47" s="354"/>
      <c r="K47" s="354"/>
      <c r="L47" s="353"/>
      <c r="M47" s="405"/>
      <c r="N47" s="405"/>
      <c r="O47" s="405"/>
      <c r="P47" s="405"/>
      <c r="Q47" s="405"/>
      <c r="R47" s="405"/>
      <c r="S47" s="326"/>
      <c r="T47" s="326"/>
      <c r="U47" s="356"/>
      <c r="V47" s="356"/>
    </row>
    <row r="48" spans="1:37" s="274" customFormat="1" ht="21.75" customHeight="1">
      <c r="A48" s="357" t="s">
        <v>312</v>
      </c>
      <c r="B48" s="343"/>
      <c r="C48" s="358"/>
      <c r="D48" s="656" t="s">
        <v>269</v>
      </c>
      <c r="E48" s="656"/>
      <c r="F48" s="656"/>
      <c r="G48" s="656"/>
      <c r="H48" s="656"/>
      <c r="I48" s="656"/>
      <c r="J48" s="656"/>
      <c r="K48" s="656"/>
      <c r="L48" s="359"/>
      <c r="M48" s="657"/>
      <c r="N48" s="658"/>
      <c r="O48" s="658"/>
      <c r="P48" s="658"/>
      <c r="Q48" s="658"/>
      <c r="R48" s="659"/>
      <c r="S48" s="360" t="s">
        <v>233</v>
      </c>
      <c r="T48" s="333"/>
      <c r="U48" s="316"/>
      <c r="V48" s="361"/>
      <c r="W48" s="361"/>
      <c r="X48" s="361"/>
      <c r="Y48" s="361"/>
      <c r="Z48" s="361"/>
      <c r="AA48" s="361"/>
      <c r="AB48" s="361"/>
      <c r="AC48" s="361"/>
      <c r="AD48" s="361"/>
      <c r="AE48" s="353"/>
      <c r="AF48" s="674">
        <f>IF(AH41="","",AH41-AH46)</f>
      </c>
      <c r="AG48" s="674"/>
      <c r="AH48" s="674"/>
      <c r="AI48" s="674"/>
      <c r="AJ48" s="674"/>
      <c r="AK48" s="674"/>
    </row>
    <row r="49" spans="1:28" s="274" customFormat="1" ht="21.75" customHeight="1">
      <c r="A49" s="357" t="s">
        <v>313</v>
      </c>
      <c r="B49" s="343"/>
      <c r="C49" s="358"/>
      <c r="D49" s="656" t="s">
        <v>314</v>
      </c>
      <c r="E49" s="656"/>
      <c r="F49" s="656" t="s">
        <v>272</v>
      </c>
      <c r="G49" s="656"/>
      <c r="H49" s="656"/>
      <c r="I49" s="656"/>
      <c r="J49" s="656"/>
      <c r="K49" s="656"/>
      <c r="L49" s="359"/>
      <c r="M49" s="657">
        <f>IF(M43="","",M43-M48)</f>
        <v>2815452</v>
      </c>
      <c r="N49" s="658"/>
      <c r="O49" s="658"/>
      <c r="P49" s="658"/>
      <c r="Q49" s="658"/>
      <c r="R49" s="659"/>
      <c r="S49" s="675" t="s">
        <v>315</v>
      </c>
      <c r="T49" s="676"/>
      <c r="U49" s="676"/>
      <c r="V49" s="676"/>
      <c r="W49" s="676"/>
      <c r="X49" s="362"/>
      <c r="Y49" s="362"/>
      <c r="Z49" s="362"/>
      <c r="AA49" s="362"/>
      <c r="AB49" s="362"/>
    </row>
    <row r="50" spans="2:22" s="274" customFormat="1" ht="6" customHeight="1">
      <c r="B50" s="326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266"/>
      <c r="N50" s="333"/>
      <c r="O50" s="333"/>
      <c r="P50" s="333"/>
      <c r="Q50" s="333"/>
      <c r="R50" s="333"/>
      <c r="S50" s="333"/>
      <c r="T50" s="333"/>
      <c r="U50" s="356"/>
      <c r="V50" s="356"/>
    </row>
    <row r="51" spans="2:27" ht="15" customHeight="1">
      <c r="B51" s="246" t="s">
        <v>274</v>
      </c>
      <c r="C51" s="364"/>
      <c r="D51" s="364"/>
      <c r="E51" s="364"/>
      <c r="F51" s="246"/>
      <c r="G51" s="246"/>
      <c r="H51" s="246"/>
      <c r="I51" s="246"/>
      <c r="J51" s="314"/>
      <c r="K51" s="365"/>
      <c r="L51" s="246"/>
      <c r="M51" s="246"/>
      <c r="N51" s="246"/>
      <c r="P51" s="366" t="s">
        <v>275</v>
      </c>
      <c r="Q51" s="366"/>
      <c r="R51" s="366"/>
      <c r="S51" s="366"/>
      <c r="T51" s="366"/>
      <c r="U51" s="366"/>
      <c r="V51" s="366"/>
      <c r="W51" s="366" t="s">
        <v>276</v>
      </c>
      <c r="X51" s="366"/>
      <c r="Y51" s="366"/>
      <c r="Z51" s="366"/>
      <c r="AA51" s="366"/>
    </row>
    <row r="52" spans="11:14" ht="4.5" customHeight="1">
      <c r="K52" s="366"/>
      <c r="L52" s="366"/>
      <c r="M52" s="366"/>
      <c r="N52" s="246"/>
    </row>
    <row r="53" spans="2:27" ht="18" customHeight="1">
      <c r="B53" s="367"/>
      <c r="C53" s="367"/>
      <c r="D53" s="367"/>
      <c r="E53" s="367"/>
      <c r="F53" s="367"/>
      <c r="G53" s="367"/>
      <c r="H53" s="367"/>
      <c r="I53" s="367"/>
      <c r="J53" s="367"/>
      <c r="K53" s="366"/>
      <c r="L53" s="366"/>
      <c r="M53" s="366"/>
      <c r="N53" s="246"/>
      <c r="O53" s="246"/>
      <c r="P53" s="368"/>
      <c r="Q53" s="639" t="s">
        <v>277</v>
      </c>
      <c r="R53" s="639"/>
      <c r="S53" s="639"/>
      <c r="T53" s="369"/>
      <c r="U53" s="647" t="s">
        <v>54</v>
      </c>
      <c r="V53" s="648"/>
      <c r="W53" s="648"/>
      <c r="X53" s="649"/>
      <c r="Y53" s="317"/>
      <c r="Z53" s="370"/>
      <c r="AA53" s="319"/>
    </row>
    <row r="54" spans="2:27" s="371" customFormat="1" ht="18" customHeight="1">
      <c r="B54" s="367"/>
      <c r="C54" s="367"/>
      <c r="D54" s="367"/>
      <c r="E54" s="367"/>
      <c r="F54" s="367"/>
      <c r="G54" s="367"/>
      <c r="H54" s="367"/>
      <c r="I54" s="367"/>
      <c r="J54" s="367"/>
      <c r="K54" s="366"/>
      <c r="L54" s="366"/>
      <c r="M54" s="366"/>
      <c r="N54" s="314"/>
      <c r="O54" s="314"/>
      <c r="P54" s="372"/>
      <c r="Q54" s="643" t="s">
        <v>278</v>
      </c>
      <c r="R54" s="643"/>
      <c r="S54" s="643"/>
      <c r="T54" s="373"/>
      <c r="U54" s="644"/>
      <c r="V54" s="645"/>
      <c r="W54" s="645"/>
      <c r="X54" s="646"/>
      <c r="Y54" s="374" t="s">
        <v>316</v>
      </c>
      <c r="Z54" s="375"/>
      <c r="AA54" s="376"/>
    </row>
    <row r="55" spans="2:27" ht="18" customHeight="1">
      <c r="B55" s="367"/>
      <c r="C55" s="367"/>
      <c r="D55" s="367"/>
      <c r="E55" s="367"/>
      <c r="F55" s="367"/>
      <c r="G55" s="367"/>
      <c r="H55" s="367"/>
      <c r="I55" s="367"/>
      <c r="J55" s="367"/>
      <c r="K55" s="366"/>
      <c r="L55" s="366"/>
      <c r="M55" s="366"/>
      <c r="N55" s="246"/>
      <c r="O55" s="246"/>
      <c r="P55" s="377"/>
      <c r="Q55" s="631" t="s">
        <v>280</v>
      </c>
      <c r="R55" s="631"/>
      <c r="S55" s="631"/>
      <c r="T55" s="378"/>
      <c r="U55" s="632"/>
      <c r="V55" s="633"/>
      <c r="W55" s="633"/>
      <c r="X55" s="634"/>
      <c r="Y55" s="379" t="s">
        <v>317</v>
      </c>
      <c r="Z55" s="380"/>
      <c r="AA55" s="381"/>
    </row>
    <row r="56" spans="2:27" ht="18" customHeight="1">
      <c r="B56" s="367"/>
      <c r="C56" s="367"/>
      <c r="D56" s="367"/>
      <c r="E56" s="367"/>
      <c r="F56" s="367"/>
      <c r="G56" s="367"/>
      <c r="H56" s="367"/>
      <c r="I56" s="367"/>
      <c r="J56" s="367"/>
      <c r="K56" s="366"/>
      <c r="L56" s="366"/>
      <c r="M56" s="366"/>
      <c r="N56" s="246"/>
      <c r="O56" s="246"/>
      <c r="P56" s="377"/>
      <c r="Q56" s="631" t="s">
        <v>282</v>
      </c>
      <c r="R56" s="631"/>
      <c r="S56" s="631"/>
      <c r="T56" s="378"/>
      <c r="U56" s="632"/>
      <c r="V56" s="633"/>
      <c r="W56" s="633"/>
      <c r="X56" s="634"/>
      <c r="Y56" s="379" t="s">
        <v>318</v>
      </c>
      <c r="Z56" s="380"/>
      <c r="AA56" s="381"/>
    </row>
    <row r="57" spans="2:27" ht="18" customHeight="1">
      <c r="B57" s="367"/>
      <c r="C57" s="367"/>
      <c r="D57" s="367"/>
      <c r="E57" s="367"/>
      <c r="F57" s="367"/>
      <c r="G57" s="367"/>
      <c r="H57" s="367"/>
      <c r="I57" s="367"/>
      <c r="J57" s="367"/>
      <c r="K57" s="366"/>
      <c r="L57" s="366"/>
      <c r="M57" s="366"/>
      <c r="N57" s="246"/>
      <c r="O57" s="246"/>
      <c r="P57" s="377"/>
      <c r="Q57" s="631" t="s">
        <v>284</v>
      </c>
      <c r="R57" s="631"/>
      <c r="S57" s="631"/>
      <c r="T57" s="378"/>
      <c r="U57" s="632"/>
      <c r="V57" s="633"/>
      <c r="W57" s="633"/>
      <c r="X57" s="634"/>
      <c r="Y57" s="379" t="s">
        <v>319</v>
      </c>
      <c r="Z57" s="380"/>
      <c r="AA57" s="381"/>
    </row>
    <row r="58" spans="2:27" ht="18" customHeight="1">
      <c r="B58" s="367"/>
      <c r="C58" s="367"/>
      <c r="D58" s="367"/>
      <c r="E58" s="367"/>
      <c r="F58" s="367"/>
      <c r="G58" s="367"/>
      <c r="H58" s="367"/>
      <c r="I58" s="367"/>
      <c r="J58" s="367"/>
      <c r="K58" s="366"/>
      <c r="L58" s="366"/>
      <c r="M58" s="366"/>
      <c r="N58" s="246"/>
      <c r="O58" s="246"/>
      <c r="P58" s="382"/>
      <c r="Q58" s="635" t="s">
        <v>286</v>
      </c>
      <c r="R58" s="635"/>
      <c r="S58" s="635"/>
      <c r="T58" s="383"/>
      <c r="U58" s="636"/>
      <c r="V58" s="637"/>
      <c r="W58" s="637"/>
      <c r="X58" s="638"/>
      <c r="Y58" s="384" t="s">
        <v>312</v>
      </c>
      <c r="Z58" s="385"/>
      <c r="AA58" s="386"/>
    </row>
    <row r="59" spans="2:27" ht="18" customHeight="1">
      <c r="B59" s="367"/>
      <c r="C59" s="367"/>
      <c r="D59" s="367"/>
      <c r="E59" s="367"/>
      <c r="F59" s="367"/>
      <c r="G59" s="367"/>
      <c r="H59" s="367"/>
      <c r="I59" s="367"/>
      <c r="J59" s="367"/>
      <c r="K59" s="366"/>
      <c r="L59" s="366"/>
      <c r="M59" s="366"/>
      <c r="N59" s="246"/>
      <c r="O59" s="246"/>
      <c r="P59" s="368"/>
      <c r="Q59" s="639" t="s">
        <v>83</v>
      </c>
      <c r="R59" s="639"/>
      <c r="S59" s="639"/>
      <c r="T59" s="369"/>
      <c r="U59" s="640"/>
      <c r="V59" s="641"/>
      <c r="W59" s="641"/>
      <c r="X59" s="642"/>
      <c r="Y59" s="387" t="s">
        <v>320</v>
      </c>
      <c r="Z59" s="370"/>
      <c r="AA59" s="319"/>
    </row>
    <row r="60" spans="1:20" ht="7.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Q60" s="253"/>
      <c r="R60" s="253"/>
      <c r="S60" s="253"/>
      <c r="T60" s="253"/>
    </row>
    <row r="61" spans="1:28" ht="13.5" customHeight="1">
      <c r="A61" s="627" t="s">
        <v>288</v>
      </c>
      <c r="B61" s="628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9"/>
      <c r="N61" s="627" t="s">
        <v>289</v>
      </c>
      <c r="O61" s="628"/>
      <c r="P61" s="628"/>
      <c r="Q61" s="629"/>
      <c r="R61" s="627" t="s">
        <v>290</v>
      </c>
      <c r="S61" s="628"/>
      <c r="T61" s="628"/>
      <c r="U61" s="627" t="s">
        <v>291</v>
      </c>
      <c r="V61" s="629"/>
      <c r="W61" s="628" t="s">
        <v>292</v>
      </c>
      <c r="X61" s="628"/>
      <c r="Y61" s="629"/>
      <c r="Z61" s="630" t="s">
        <v>293</v>
      </c>
      <c r="AA61" s="630"/>
      <c r="AB61" s="630"/>
    </row>
    <row r="62" spans="1:28" ht="15" customHeight="1">
      <c r="A62" s="608"/>
      <c r="B62" s="609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609"/>
      <c r="O62" s="609"/>
      <c r="P62" s="609"/>
      <c r="Q62" s="610"/>
      <c r="R62" s="608"/>
      <c r="S62" s="609"/>
      <c r="T62" s="609"/>
      <c r="U62" s="617"/>
      <c r="V62" s="618"/>
      <c r="W62" s="623"/>
      <c r="X62" s="623"/>
      <c r="Y62" s="618"/>
      <c r="Z62" s="626"/>
      <c r="AA62" s="626"/>
      <c r="AB62" s="626"/>
    </row>
    <row r="63" spans="1:28" ht="15" customHeight="1">
      <c r="A63" s="611"/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3"/>
      <c r="N63" s="612"/>
      <c r="O63" s="612"/>
      <c r="P63" s="612"/>
      <c r="Q63" s="613"/>
      <c r="R63" s="611"/>
      <c r="S63" s="612"/>
      <c r="T63" s="612"/>
      <c r="U63" s="619"/>
      <c r="V63" s="620"/>
      <c r="W63" s="624"/>
      <c r="X63" s="624"/>
      <c r="Y63" s="620"/>
      <c r="Z63" s="626"/>
      <c r="AA63" s="626"/>
      <c r="AB63" s="626"/>
    </row>
    <row r="64" spans="1:28" ht="15" customHeight="1">
      <c r="A64" s="614"/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6"/>
      <c r="N64" s="615"/>
      <c r="O64" s="615"/>
      <c r="P64" s="615"/>
      <c r="Q64" s="616"/>
      <c r="R64" s="614"/>
      <c r="S64" s="615"/>
      <c r="T64" s="615"/>
      <c r="U64" s="621"/>
      <c r="V64" s="622"/>
      <c r="W64" s="625"/>
      <c r="X64" s="625"/>
      <c r="Y64" s="622"/>
      <c r="Z64" s="626"/>
      <c r="AA64" s="626"/>
      <c r="AB64" s="626"/>
    </row>
    <row r="65" spans="1:28" ht="9.75" customHeight="1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46"/>
      <c r="Q65" s="246"/>
      <c r="R65" s="246"/>
      <c r="S65" s="246"/>
      <c r="T65" s="246"/>
      <c r="U65" s="246"/>
      <c r="V65" s="274"/>
      <c r="W65" s="274"/>
      <c r="X65" s="274"/>
      <c r="Y65" s="246"/>
      <c r="Z65" s="246"/>
      <c r="AA65" s="246"/>
      <c r="AB65" s="246"/>
    </row>
    <row r="66" spans="1:27" ht="15" customHeight="1">
      <c r="A66" s="247"/>
      <c r="B66" s="247"/>
      <c r="C66" s="247"/>
      <c r="D66" s="247"/>
      <c r="E66" s="388" t="s">
        <v>294</v>
      </c>
      <c r="F66" s="388"/>
      <c r="G66" s="388"/>
      <c r="H66" s="388"/>
      <c r="I66" s="389"/>
      <c r="J66" s="390"/>
      <c r="K66" s="388"/>
      <c r="L66" s="388"/>
      <c r="N66" s="246"/>
      <c r="P66" s="246"/>
      <c r="R66" s="391" t="s">
        <v>295</v>
      </c>
      <c r="S66" s="406"/>
      <c r="T66" s="406"/>
      <c r="U66" s="406"/>
      <c r="V66" s="406"/>
      <c r="W66" s="406"/>
      <c r="X66" s="406"/>
      <c r="Y66" s="366"/>
      <c r="Z66" s="366"/>
      <c r="AA66" s="246"/>
    </row>
  </sheetData>
  <sheetProtection/>
  <mergeCells count="188">
    <mergeCell ref="S6:U6"/>
    <mergeCell ref="Q7:R8"/>
    <mergeCell ref="S7:AB8"/>
    <mergeCell ref="G9:I10"/>
    <mergeCell ref="J9:K10"/>
    <mergeCell ref="L9:O9"/>
    <mergeCell ref="Q9:R11"/>
    <mergeCell ref="A1:AB1"/>
    <mergeCell ref="Q3:S3"/>
    <mergeCell ref="U3:AB3"/>
    <mergeCell ref="A5:E7"/>
    <mergeCell ref="F5:O7"/>
    <mergeCell ref="Q6:R6"/>
    <mergeCell ref="X16:Z16"/>
    <mergeCell ref="S9:Z11"/>
    <mergeCell ref="AA9:AB11"/>
    <mergeCell ref="L10:O10"/>
    <mergeCell ref="A11:C12"/>
    <mergeCell ref="D11:O12"/>
    <mergeCell ref="Q12:R12"/>
    <mergeCell ref="X12:AB12"/>
    <mergeCell ref="A9:C10"/>
    <mergeCell ref="D9:F10"/>
    <mergeCell ref="S14:AB14"/>
    <mergeCell ref="A15:C16"/>
    <mergeCell ref="D15:D16"/>
    <mergeCell ref="E15:I16"/>
    <mergeCell ref="J15:J16"/>
    <mergeCell ref="K15:K16"/>
    <mergeCell ref="L15:O16"/>
    <mergeCell ref="Q15:R15"/>
    <mergeCell ref="S15:AB15"/>
    <mergeCell ref="S16:V16"/>
    <mergeCell ref="E24:F26"/>
    <mergeCell ref="G24:G26"/>
    <mergeCell ref="H24:I26"/>
    <mergeCell ref="A13:C14"/>
    <mergeCell ref="D13:O14"/>
    <mergeCell ref="Q14:R14"/>
    <mergeCell ref="S17:V17"/>
    <mergeCell ref="X17:Z17"/>
    <mergeCell ref="H20:K21"/>
    <mergeCell ref="L20:N21"/>
    <mergeCell ref="Q20:R21"/>
    <mergeCell ref="I22:J23"/>
    <mergeCell ref="R22:AB22"/>
    <mergeCell ref="Q23:Q24"/>
    <mergeCell ref="R23:AB25"/>
    <mergeCell ref="K24:L26"/>
    <mergeCell ref="M24:M26"/>
    <mergeCell ref="N24:O26"/>
    <mergeCell ref="R26:AB27"/>
    <mergeCell ref="A17:C19"/>
    <mergeCell ref="D17:D19"/>
    <mergeCell ref="E17:I19"/>
    <mergeCell ref="J17:J19"/>
    <mergeCell ref="K17:K19"/>
    <mergeCell ref="L17:O19"/>
    <mergeCell ref="K22:K23"/>
    <mergeCell ref="M22:N23"/>
    <mergeCell ref="O22:O23"/>
    <mergeCell ref="A20:C23"/>
    <mergeCell ref="D20:F21"/>
    <mergeCell ref="E22:F23"/>
    <mergeCell ref="G22:G23"/>
    <mergeCell ref="U36:V37"/>
    <mergeCell ref="W32:X33"/>
    <mergeCell ref="Y32:AB33"/>
    <mergeCell ref="A33:B34"/>
    <mergeCell ref="C33:H34"/>
    <mergeCell ref="J24:J26"/>
    <mergeCell ref="L27:L29"/>
    <mergeCell ref="M27:O29"/>
    <mergeCell ref="A24:C26"/>
    <mergeCell ref="D24:D26"/>
    <mergeCell ref="E27:G29"/>
    <mergeCell ref="H27:H29"/>
    <mergeCell ref="I27:I29"/>
    <mergeCell ref="J27:K29"/>
    <mergeCell ref="A35:B36"/>
    <mergeCell ref="C35:H36"/>
    <mergeCell ref="I35:K36"/>
    <mergeCell ref="R28:AB28"/>
    <mergeCell ref="A31:A32"/>
    <mergeCell ref="C31:H32"/>
    <mergeCell ref="I31:K32"/>
    <mergeCell ref="M31:R32"/>
    <mergeCell ref="S31:S32"/>
    <mergeCell ref="V31:Z31"/>
    <mergeCell ref="U32:V35"/>
    <mergeCell ref="A27:C29"/>
    <mergeCell ref="D27:D29"/>
    <mergeCell ref="W36:X37"/>
    <mergeCell ref="Y36:AB37"/>
    <mergeCell ref="C38:H38"/>
    <mergeCell ref="I38:K38"/>
    <mergeCell ref="M38:R38"/>
    <mergeCell ref="U38:V38"/>
    <mergeCell ref="W38:X38"/>
    <mergeCell ref="Y38:AB38"/>
    <mergeCell ref="L35:L36"/>
    <mergeCell ref="M35:R36"/>
    <mergeCell ref="G39:H39"/>
    <mergeCell ref="J39:K39"/>
    <mergeCell ref="M39:R39"/>
    <mergeCell ref="U39:V39"/>
    <mergeCell ref="W39:X39"/>
    <mergeCell ref="Y39:AB39"/>
    <mergeCell ref="I33:K34"/>
    <mergeCell ref="L33:L34"/>
    <mergeCell ref="M33:R34"/>
    <mergeCell ref="S33:S34"/>
    <mergeCell ref="W34:X35"/>
    <mergeCell ref="Y34:AB35"/>
    <mergeCell ref="D40:H40"/>
    <mergeCell ref="J40:K40"/>
    <mergeCell ref="M40:R40"/>
    <mergeCell ref="U40:V40"/>
    <mergeCell ref="W40:X40"/>
    <mergeCell ref="Y40:AB40"/>
    <mergeCell ref="W43:X43"/>
    <mergeCell ref="Y43:AB43"/>
    <mergeCell ref="C41:H41"/>
    <mergeCell ref="I41:K41"/>
    <mergeCell ref="M41:R41"/>
    <mergeCell ref="U41:V41"/>
    <mergeCell ref="W41:X41"/>
    <mergeCell ref="Y41:AB41"/>
    <mergeCell ref="D42:J42"/>
    <mergeCell ref="M42:R42"/>
    <mergeCell ref="U42:V42"/>
    <mergeCell ref="W42:X42"/>
    <mergeCell ref="Y42:AB42"/>
    <mergeCell ref="C43:D43"/>
    <mergeCell ref="E43:H43"/>
    <mergeCell ref="I43:K43"/>
    <mergeCell ref="M43:R43"/>
    <mergeCell ref="U43:V43"/>
    <mergeCell ref="Y44:AB44"/>
    <mergeCell ref="AF48:AK48"/>
    <mergeCell ref="D49:E49"/>
    <mergeCell ref="F49:K49"/>
    <mergeCell ref="M49:R49"/>
    <mergeCell ref="S49:W49"/>
    <mergeCell ref="J45:K45"/>
    <mergeCell ref="M45:R45"/>
    <mergeCell ref="U45:V45"/>
    <mergeCell ref="W45:X45"/>
    <mergeCell ref="C44:D44"/>
    <mergeCell ref="E44:H44"/>
    <mergeCell ref="I44:K44"/>
    <mergeCell ref="M44:R44"/>
    <mergeCell ref="U44:V44"/>
    <mergeCell ref="W44:X44"/>
    <mergeCell ref="Q53:S53"/>
    <mergeCell ref="U53:X53"/>
    <mergeCell ref="Y45:AB45"/>
    <mergeCell ref="C46:E46"/>
    <mergeCell ref="F46:K46"/>
    <mergeCell ref="M46:R46"/>
    <mergeCell ref="D48:K48"/>
    <mergeCell ref="M48:R48"/>
    <mergeCell ref="C45:D45"/>
    <mergeCell ref="E45:H45"/>
    <mergeCell ref="Q54:S54"/>
    <mergeCell ref="U54:X54"/>
    <mergeCell ref="Q55:S55"/>
    <mergeCell ref="U55:X55"/>
    <mergeCell ref="Q56:S56"/>
    <mergeCell ref="U56:X56"/>
    <mergeCell ref="Q57:S57"/>
    <mergeCell ref="U57:X57"/>
    <mergeCell ref="Q58:S58"/>
    <mergeCell ref="U58:X58"/>
    <mergeCell ref="Q59:S59"/>
    <mergeCell ref="U59:X59"/>
    <mergeCell ref="A61:M61"/>
    <mergeCell ref="N61:Q61"/>
    <mergeCell ref="R61:T61"/>
    <mergeCell ref="U61:V61"/>
    <mergeCell ref="W61:Y61"/>
    <mergeCell ref="Z61:AB61"/>
    <mergeCell ref="A62:M64"/>
    <mergeCell ref="N62:Q64"/>
    <mergeCell ref="R62:T64"/>
    <mergeCell ref="U62:V64"/>
    <mergeCell ref="W62:Y64"/>
    <mergeCell ref="Z62:AB64"/>
  </mergeCells>
  <dataValidations count="3">
    <dataValidation allowBlank="1" showInputMessage="1" showErrorMessage="1" prompt="E今回請求額総額(税込)を先に入力してください&#10;" sqref="F5:O7"/>
    <dataValidation type="custom" allowBlank="1" showInputMessage="1" showErrorMessage="1" prompt="口座名を入力してください&#10;" sqref="S14:AB14">
      <formula1>PHONETIC(S15)</formula1>
    </dataValidation>
    <dataValidation type="list" allowBlank="1" showInputMessage="1" showErrorMessage="1" prompt="選んでください&#10;" sqref="S17:V17">
      <formula1>"　,普通,当座"</formula1>
    </dataValidation>
  </dataValidations>
  <printOptions/>
  <pageMargins left="0.7874015748031497" right="0.1968503937007874" top="0.3937007874015748" bottom="0.1968503937007874" header="0.1968503937007874" footer="0.4724409448818898"/>
  <pageSetup cellComments="asDisplayed"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444"/>
  <sheetViews>
    <sheetView zoomScale="75" zoomScaleNormal="75" zoomScalePageLayoutView="0" workbookViewId="0" topLeftCell="A64">
      <selection activeCell="A1" sqref="A1:L1"/>
    </sheetView>
  </sheetViews>
  <sheetFormatPr defaultColWidth="9.140625" defaultRowHeight="15"/>
  <cols>
    <col min="1" max="1" width="0.85546875" style="0" customWidth="1"/>
    <col min="2" max="3" width="26.57421875" style="0" customWidth="1"/>
    <col min="4" max="4" width="8.421875" style="0" customWidth="1"/>
    <col min="5" max="5" width="6.421875" style="0" customWidth="1"/>
    <col min="6" max="6" width="5.421875" style="0" customWidth="1"/>
    <col min="7" max="7" width="14.7109375" style="0" customWidth="1"/>
    <col min="8" max="8" width="14.28125" style="0" customWidth="1"/>
    <col min="9" max="9" width="15.421875" style="0" customWidth="1"/>
    <col min="10" max="10" width="9.57421875" style="0" customWidth="1"/>
    <col min="11" max="11" width="16.7109375" style="0" customWidth="1"/>
    <col min="12" max="12" width="0.85546875" style="0" customWidth="1"/>
  </cols>
  <sheetData>
    <row r="1" spans="1:12" s="26" customFormat="1" ht="34.5" customHeight="1">
      <c r="A1" s="996" t="s">
        <v>58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</row>
    <row r="2" spans="2:11" s="26" customFormat="1" ht="24.75" customHeight="1">
      <c r="B2" s="27" t="s">
        <v>49</v>
      </c>
      <c r="C2" s="27" t="s">
        <v>50</v>
      </c>
      <c r="D2" s="998" t="s">
        <v>51</v>
      </c>
      <c r="E2" s="999"/>
      <c r="F2" s="28" t="s">
        <v>52</v>
      </c>
      <c r="G2" s="28" t="s">
        <v>53</v>
      </c>
      <c r="H2" s="28" t="s">
        <v>54</v>
      </c>
      <c r="I2" s="28" t="s">
        <v>55</v>
      </c>
      <c r="J2" s="28" t="s">
        <v>56</v>
      </c>
      <c r="K2" s="28" t="s">
        <v>54</v>
      </c>
    </row>
    <row r="3" spans="2:11" ht="36.75" customHeight="1">
      <c r="B3" s="49" t="s">
        <v>87</v>
      </c>
      <c r="C3" s="42"/>
      <c r="D3" s="43"/>
      <c r="E3" s="44"/>
      <c r="F3" s="45"/>
      <c r="G3" s="22"/>
      <c r="H3" s="6"/>
      <c r="I3" s="18"/>
      <c r="J3" s="25"/>
      <c r="K3" s="6"/>
    </row>
    <row r="4" spans="2:11" ht="36.75" customHeight="1">
      <c r="B4" s="57" t="s">
        <v>64</v>
      </c>
      <c r="C4" s="57" t="s">
        <v>13</v>
      </c>
      <c r="D4" s="58">
        <v>2728</v>
      </c>
      <c r="E4" s="44" t="s">
        <v>84</v>
      </c>
      <c r="F4" s="59" t="s">
        <v>65</v>
      </c>
      <c r="G4" s="22">
        <v>100</v>
      </c>
      <c r="H4" s="7">
        <f aca="true" t="shared" si="0" ref="H4:H12">$D4*$G4+IF($E4="",0,($E4/1000)*$G4)</f>
        <v>272800</v>
      </c>
      <c r="I4" s="20" t="s">
        <v>57</v>
      </c>
      <c r="J4" s="25"/>
      <c r="K4" s="6">
        <f>IF(H4="","",IF(J4="","",ROUND(H4*J4,0)))</f>
      </c>
    </row>
    <row r="5" spans="2:11" ht="36.75" customHeight="1">
      <c r="B5" s="57" t="s">
        <v>66</v>
      </c>
      <c r="C5" s="57" t="s">
        <v>67</v>
      </c>
      <c r="D5" s="58">
        <v>967</v>
      </c>
      <c r="E5" s="44" t="s">
        <v>84</v>
      </c>
      <c r="F5" s="59" t="s">
        <v>68</v>
      </c>
      <c r="G5" s="22">
        <v>1000</v>
      </c>
      <c r="H5" s="7">
        <f t="shared" si="0"/>
        <v>967000</v>
      </c>
      <c r="I5" s="23" t="s">
        <v>91</v>
      </c>
      <c r="J5" s="25"/>
      <c r="K5" s="6">
        <f aca="true" t="shared" si="1" ref="K5:K13">IF(H5="","",IF(J5="","",ROUND(H5*J5,0)))</f>
      </c>
    </row>
    <row r="6" spans="2:11" ht="36.75" customHeight="1">
      <c r="B6" s="57" t="s">
        <v>69</v>
      </c>
      <c r="C6" s="57" t="s">
        <v>13</v>
      </c>
      <c r="D6" s="58">
        <v>4837</v>
      </c>
      <c r="E6" s="44" t="s">
        <v>84</v>
      </c>
      <c r="F6" s="59" t="s">
        <v>70</v>
      </c>
      <c r="G6" s="22">
        <v>500</v>
      </c>
      <c r="H6" s="7">
        <f t="shared" si="0"/>
        <v>2418500</v>
      </c>
      <c r="I6" s="23" t="s">
        <v>57</v>
      </c>
      <c r="J6" s="25"/>
      <c r="K6" s="6">
        <f t="shared" si="1"/>
      </c>
    </row>
    <row r="7" spans="2:11" ht="36.75" customHeight="1">
      <c r="B7" s="57" t="s">
        <v>71</v>
      </c>
      <c r="C7" s="57" t="s">
        <v>72</v>
      </c>
      <c r="D7" s="58">
        <v>490</v>
      </c>
      <c r="E7" s="44" t="s">
        <v>84</v>
      </c>
      <c r="F7" s="59" t="s">
        <v>68</v>
      </c>
      <c r="G7" s="22">
        <v>1500</v>
      </c>
      <c r="H7" s="7">
        <f t="shared" si="0"/>
        <v>735000</v>
      </c>
      <c r="I7" s="18"/>
      <c r="J7" s="25"/>
      <c r="K7" s="6">
        <f t="shared" si="1"/>
      </c>
    </row>
    <row r="8" spans="2:11" ht="36.75" customHeight="1">
      <c r="B8" s="57" t="s">
        <v>73</v>
      </c>
      <c r="C8" s="57" t="s">
        <v>74</v>
      </c>
      <c r="D8" s="58">
        <v>242</v>
      </c>
      <c r="E8" s="44" t="s">
        <v>84</v>
      </c>
      <c r="F8" s="59" t="s">
        <v>68</v>
      </c>
      <c r="G8" s="22">
        <v>5000</v>
      </c>
      <c r="H8" s="7">
        <f t="shared" si="0"/>
        <v>1210000</v>
      </c>
      <c r="I8" s="18"/>
      <c r="J8" s="25"/>
      <c r="K8" s="6">
        <f t="shared" si="1"/>
      </c>
    </row>
    <row r="9" spans="2:11" ht="36.75" customHeight="1">
      <c r="B9" s="57" t="s">
        <v>75</v>
      </c>
      <c r="C9" s="57" t="s">
        <v>72</v>
      </c>
      <c r="D9" s="58">
        <v>490</v>
      </c>
      <c r="E9" s="44" t="s">
        <v>85</v>
      </c>
      <c r="F9" s="59" t="s">
        <v>68</v>
      </c>
      <c r="G9" s="22">
        <v>1500</v>
      </c>
      <c r="H9" s="7">
        <f t="shared" si="0"/>
        <v>735000</v>
      </c>
      <c r="I9" s="18"/>
      <c r="J9" s="25"/>
      <c r="K9" s="6">
        <f t="shared" si="1"/>
      </c>
    </row>
    <row r="10" spans="2:11" ht="36.75" customHeight="1">
      <c r="B10" s="57" t="s">
        <v>76</v>
      </c>
      <c r="C10" s="57" t="s">
        <v>13</v>
      </c>
      <c r="D10" s="58">
        <v>266</v>
      </c>
      <c r="E10" s="44" t="s">
        <v>85</v>
      </c>
      <c r="F10" s="59" t="s">
        <v>68</v>
      </c>
      <c r="G10" s="22">
        <v>4500</v>
      </c>
      <c r="H10" s="7">
        <f t="shared" si="0"/>
        <v>1197000</v>
      </c>
      <c r="I10" s="20" t="s">
        <v>57</v>
      </c>
      <c r="J10" s="25"/>
      <c r="K10" s="6">
        <f t="shared" si="1"/>
      </c>
    </row>
    <row r="11" spans="2:11" ht="36.75" customHeight="1">
      <c r="B11" s="57" t="s">
        <v>81</v>
      </c>
      <c r="C11" s="23"/>
      <c r="D11" s="60">
        <v>1</v>
      </c>
      <c r="E11" s="44"/>
      <c r="F11" s="59" t="s">
        <v>82</v>
      </c>
      <c r="G11" s="22">
        <v>-300</v>
      </c>
      <c r="H11" s="7">
        <f t="shared" si="0"/>
        <v>-300</v>
      </c>
      <c r="I11" s="23" t="s">
        <v>57</v>
      </c>
      <c r="J11" s="25"/>
      <c r="K11" s="6">
        <f t="shared" si="1"/>
      </c>
    </row>
    <row r="12" spans="2:11" ht="36.75" customHeight="1">
      <c r="B12" s="57"/>
      <c r="C12" s="57"/>
      <c r="D12" s="58"/>
      <c r="E12" s="44"/>
      <c r="F12" s="59"/>
      <c r="G12" s="22"/>
      <c r="H12" s="7">
        <f t="shared" si="0"/>
        <v>0</v>
      </c>
      <c r="I12" s="23" t="s">
        <v>57</v>
      </c>
      <c r="J12" s="25"/>
      <c r="K12" s="6">
        <f t="shared" si="1"/>
      </c>
    </row>
    <row r="13" spans="2:11" ht="36.75" customHeight="1">
      <c r="B13" s="23" t="s">
        <v>88</v>
      </c>
      <c r="C13" s="23"/>
      <c r="D13" s="46"/>
      <c r="E13" s="44"/>
      <c r="F13" s="55"/>
      <c r="G13" s="22"/>
      <c r="H13" s="6">
        <f>SUM(H3:H12)</f>
        <v>7535000</v>
      </c>
      <c r="I13" s="18"/>
      <c r="J13" s="25"/>
      <c r="K13" s="6">
        <f t="shared" si="1"/>
      </c>
    </row>
    <row r="14" spans="2:11" ht="36.75" customHeight="1">
      <c r="B14" s="10"/>
      <c r="C14" s="10"/>
      <c r="D14" s="13"/>
      <c r="E14" s="14"/>
      <c r="F14" s="18"/>
      <c r="G14" s="19"/>
      <c r="H14" s="6"/>
      <c r="I14" s="18"/>
      <c r="J14" s="25"/>
      <c r="K14" s="6"/>
    </row>
    <row r="15" spans="2:11" ht="36.75" customHeight="1">
      <c r="B15" s="10"/>
      <c r="C15" s="10"/>
      <c r="D15" s="13"/>
      <c r="E15" s="14"/>
      <c r="F15" s="18"/>
      <c r="G15" s="19"/>
      <c r="H15" s="6"/>
      <c r="I15" s="18"/>
      <c r="J15" s="25"/>
      <c r="K15" s="6"/>
    </row>
    <row r="16" spans="1:42" ht="36.75" customHeight="1">
      <c r="A16" s="8"/>
      <c r="B16" s="10"/>
      <c r="C16" s="10"/>
      <c r="D16" s="13"/>
      <c r="E16" s="14"/>
      <c r="F16" s="18"/>
      <c r="G16" s="19"/>
      <c r="H16" s="6"/>
      <c r="I16" s="20" t="s">
        <v>57</v>
      </c>
      <c r="J16" s="25"/>
      <c r="K16" s="6"/>
      <c r="L16" s="8"/>
      <c r="M16" s="8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14" ht="36.75" customHeight="1">
      <c r="B17" s="49" t="s">
        <v>89</v>
      </c>
      <c r="C17" s="23"/>
      <c r="D17" s="43"/>
      <c r="E17" s="44"/>
      <c r="F17" s="55"/>
      <c r="G17" s="22"/>
      <c r="H17" s="6">
        <f aca="true" t="shared" si="2" ref="H17:H27">$D17*$G17+IF($E17="",0,($E17/1000)*$G17)</f>
        <v>0</v>
      </c>
      <c r="I17" s="20" t="s">
        <v>57</v>
      </c>
      <c r="J17" s="25"/>
      <c r="K17" s="6"/>
      <c r="L17" s="8"/>
      <c r="M17" s="8"/>
      <c r="N17" s="9"/>
    </row>
    <row r="18" spans="2:14" ht="36.75" customHeight="1">
      <c r="B18" s="52" t="s">
        <v>77</v>
      </c>
      <c r="C18" s="23"/>
      <c r="D18" s="56">
        <v>980</v>
      </c>
      <c r="E18" s="44"/>
      <c r="F18" s="54" t="s">
        <v>65</v>
      </c>
      <c r="G18" s="22">
        <v>1500</v>
      </c>
      <c r="H18" s="6">
        <f t="shared" si="2"/>
        <v>1470000</v>
      </c>
      <c r="I18" s="20" t="s">
        <v>57</v>
      </c>
      <c r="J18" s="25"/>
      <c r="K18" s="6"/>
      <c r="L18" s="8"/>
      <c r="M18" s="8"/>
      <c r="N18" s="9"/>
    </row>
    <row r="19" spans="2:14" ht="36.75" customHeight="1">
      <c r="B19" s="52" t="s">
        <v>78</v>
      </c>
      <c r="C19" s="23"/>
      <c r="D19" s="56">
        <v>1748</v>
      </c>
      <c r="E19" s="44"/>
      <c r="F19" s="54" t="s">
        <v>65</v>
      </c>
      <c r="G19" s="22">
        <v>1600</v>
      </c>
      <c r="H19" s="6">
        <f t="shared" si="2"/>
        <v>2796800</v>
      </c>
      <c r="I19" s="23" t="s">
        <v>57</v>
      </c>
      <c r="J19" s="25"/>
      <c r="K19" s="7" t="s">
        <v>13</v>
      </c>
      <c r="L19" s="8"/>
      <c r="M19" s="9"/>
      <c r="N19" s="9"/>
    </row>
    <row r="20" spans="2:14" ht="36.75" customHeight="1">
      <c r="B20" s="52" t="s">
        <v>79</v>
      </c>
      <c r="C20" s="23"/>
      <c r="D20" s="56">
        <v>3</v>
      </c>
      <c r="E20" s="44"/>
      <c r="F20" s="54" t="s">
        <v>80</v>
      </c>
      <c r="G20" s="22">
        <v>550000</v>
      </c>
      <c r="H20" s="6">
        <f t="shared" si="2"/>
        <v>1650000</v>
      </c>
      <c r="I20" s="23" t="s">
        <v>57</v>
      </c>
      <c r="J20" s="25"/>
      <c r="K20" s="7" t="s">
        <v>13</v>
      </c>
      <c r="L20" s="8"/>
      <c r="M20" s="9"/>
      <c r="N20" s="9"/>
    </row>
    <row r="21" spans="2:14" ht="36.75" customHeight="1">
      <c r="B21" s="52" t="s">
        <v>81</v>
      </c>
      <c r="C21" s="23"/>
      <c r="D21" s="56">
        <v>1</v>
      </c>
      <c r="E21" s="44"/>
      <c r="F21" s="54" t="s">
        <v>82</v>
      </c>
      <c r="G21" s="22"/>
      <c r="H21" s="6">
        <v>-800</v>
      </c>
      <c r="I21" s="23" t="s">
        <v>57</v>
      </c>
      <c r="J21" s="25"/>
      <c r="K21" s="7" t="s">
        <v>13</v>
      </c>
      <c r="L21" s="8"/>
      <c r="M21" s="9"/>
      <c r="N21" s="9"/>
    </row>
    <row r="22" spans="2:14" ht="36.75" customHeight="1">
      <c r="B22" s="23"/>
      <c r="C22" s="23"/>
      <c r="D22" s="43"/>
      <c r="E22" s="44"/>
      <c r="F22" s="55"/>
      <c r="G22" s="22"/>
      <c r="H22" s="6">
        <f t="shared" si="2"/>
        <v>0</v>
      </c>
      <c r="I22" s="23" t="s">
        <v>57</v>
      </c>
      <c r="J22" s="25"/>
      <c r="K22" s="7" t="s">
        <v>13</v>
      </c>
      <c r="L22" s="8"/>
      <c r="M22" s="9"/>
      <c r="N22" s="9"/>
    </row>
    <row r="23" spans="2:14" ht="36.75" customHeight="1">
      <c r="B23" s="23" t="s">
        <v>86</v>
      </c>
      <c r="C23" s="23"/>
      <c r="D23" s="46"/>
      <c r="E23" s="44"/>
      <c r="F23" s="55"/>
      <c r="G23" s="22"/>
      <c r="H23" s="6">
        <f>SUM(H18:H22)</f>
        <v>5916000</v>
      </c>
      <c r="I23" s="20" t="s">
        <v>57</v>
      </c>
      <c r="J23" s="25"/>
      <c r="K23" s="6"/>
      <c r="L23" s="8"/>
      <c r="M23" s="8"/>
      <c r="N23" s="9"/>
    </row>
    <row r="24" spans="2:14" ht="36.75" customHeight="1">
      <c r="B24" s="23"/>
      <c r="C24" s="23"/>
      <c r="D24" s="46"/>
      <c r="E24" s="47"/>
      <c r="F24" s="55"/>
      <c r="G24" s="22"/>
      <c r="H24" s="6">
        <f t="shared" si="2"/>
        <v>0</v>
      </c>
      <c r="I24" s="23" t="s">
        <v>57</v>
      </c>
      <c r="J24" s="25"/>
      <c r="K24" s="7" t="s">
        <v>13</v>
      </c>
      <c r="L24" s="8"/>
      <c r="M24" s="9"/>
      <c r="N24" s="9"/>
    </row>
    <row r="25" spans="2:14" ht="36.75" customHeight="1">
      <c r="B25" s="23" t="s">
        <v>90</v>
      </c>
      <c r="C25" s="23"/>
      <c r="D25" s="56">
        <v>1</v>
      </c>
      <c r="E25" s="44"/>
      <c r="F25" s="54" t="s">
        <v>82</v>
      </c>
      <c r="G25" s="22"/>
      <c r="H25" s="6">
        <v>1249000</v>
      </c>
      <c r="I25" s="20" t="s">
        <v>57</v>
      </c>
      <c r="J25" s="25"/>
      <c r="K25" s="6"/>
      <c r="L25" s="8"/>
      <c r="M25" s="8"/>
      <c r="N25" s="9"/>
    </row>
    <row r="26" spans="2:14" ht="36.75" customHeight="1">
      <c r="B26" s="23"/>
      <c r="C26" s="23"/>
      <c r="D26" s="46"/>
      <c r="E26" s="44"/>
      <c r="F26" s="55"/>
      <c r="G26" s="22"/>
      <c r="H26" s="6">
        <f t="shared" si="2"/>
        <v>0</v>
      </c>
      <c r="I26" s="23" t="s">
        <v>57</v>
      </c>
      <c r="J26" s="25"/>
      <c r="K26" s="7" t="s">
        <v>13</v>
      </c>
      <c r="L26" s="8"/>
      <c r="M26" s="9"/>
      <c r="N26" s="9"/>
    </row>
    <row r="27" spans="2:14" ht="36.75" customHeight="1">
      <c r="B27" s="23"/>
      <c r="C27" s="23"/>
      <c r="D27" s="43"/>
      <c r="E27" s="44"/>
      <c r="F27" s="55"/>
      <c r="G27" s="22"/>
      <c r="H27" s="6">
        <f t="shared" si="2"/>
        <v>0</v>
      </c>
      <c r="I27" s="23" t="s">
        <v>57</v>
      </c>
      <c r="J27" s="25"/>
      <c r="K27" s="7" t="s">
        <v>13</v>
      </c>
      <c r="L27" s="8"/>
      <c r="M27" s="9"/>
      <c r="N27" s="9"/>
    </row>
    <row r="28" spans="2:14" ht="36.75" customHeight="1">
      <c r="B28" s="23" t="s">
        <v>83</v>
      </c>
      <c r="C28" s="23"/>
      <c r="D28" s="46"/>
      <c r="E28" s="44"/>
      <c r="F28" s="55"/>
      <c r="G28" s="22"/>
      <c r="H28" s="6">
        <f>SUM(H25,H23,H13)</f>
        <v>14700000</v>
      </c>
      <c r="I28" s="23" t="s">
        <v>57</v>
      </c>
      <c r="J28" s="25"/>
      <c r="K28" s="7" t="s">
        <v>13</v>
      </c>
      <c r="L28" s="8"/>
      <c r="M28" s="9"/>
      <c r="N28" s="9"/>
    </row>
    <row r="29" spans="1:42" ht="36.75" customHeight="1">
      <c r="A29" s="8"/>
      <c r="B29" s="10"/>
      <c r="C29" s="10"/>
      <c r="D29" s="13"/>
      <c r="E29" s="14"/>
      <c r="F29" s="18"/>
      <c r="G29" s="22"/>
      <c r="H29" s="7"/>
      <c r="I29" s="20" t="s">
        <v>57</v>
      </c>
      <c r="J29" s="25"/>
      <c r="K29" s="6"/>
      <c r="L29" s="8"/>
      <c r="M29" s="8"/>
      <c r="N29" s="9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14" ht="36.75" customHeight="1">
      <c r="B30" s="11"/>
      <c r="C30" s="11"/>
      <c r="D30" s="15"/>
      <c r="E30" s="16"/>
      <c r="F30" s="21"/>
      <c r="G30" s="22"/>
      <c r="H30" s="7">
        <f>$D30*$G30+IF($E30="",0,($E30/1000)*$G30)</f>
        <v>0</v>
      </c>
      <c r="I30" s="23" t="s">
        <v>57</v>
      </c>
      <c r="J30" s="25"/>
      <c r="K30" s="7" t="s">
        <v>13</v>
      </c>
      <c r="L30" s="8"/>
      <c r="M30" s="8"/>
      <c r="N30" s="9"/>
    </row>
    <row r="31" spans="2:14" ht="36.75" customHeight="1">
      <c r="B31" s="10"/>
      <c r="C31" s="10"/>
      <c r="D31" s="13"/>
      <c r="E31" s="14"/>
      <c r="F31" s="18"/>
      <c r="G31" s="19"/>
      <c r="H31" s="6"/>
      <c r="I31" s="18"/>
      <c r="J31" s="25"/>
      <c r="K31" s="6">
        <v>0</v>
      </c>
      <c r="L31" s="8"/>
      <c r="M31" s="8"/>
      <c r="N31" s="9"/>
    </row>
    <row r="32" spans="2:14" ht="36.75" customHeight="1">
      <c r="B32" s="10"/>
      <c r="C32" s="10"/>
      <c r="D32" s="13"/>
      <c r="E32" s="14"/>
      <c r="F32" s="18"/>
      <c r="G32" s="19"/>
      <c r="H32" s="6"/>
      <c r="I32" s="18"/>
      <c r="J32" s="25"/>
      <c r="K32" s="6"/>
      <c r="L32" s="8"/>
      <c r="M32" s="9"/>
      <c r="N32" s="9"/>
    </row>
    <row r="33" spans="2:14" ht="36.75" customHeight="1">
      <c r="B33" s="10"/>
      <c r="C33" s="10"/>
      <c r="D33" s="13"/>
      <c r="E33" s="14"/>
      <c r="F33" s="18"/>
      <c r="G33" s="19"/>
      <c r="H33" s="6"/>
      <c r="I33" s="18"/>
      <c r="J33" s="25"/>
      <c r="K33" s="6"/>
      <c r="L33" s="8"/>
      <c r="M33" s="9"/>
      <c r="N33" s="9"/>
    </row>
    <row r="34" spans="2:14" ht="36.75" customHeight="1">
      <c r="B34" s="10"/>
      <c r="C34" s="10"/>
      <c r="D34" s="13"/>
      <c r="E34" s="14"/>
      <c r="F34" s="18"/>
      <c r="G34" s="19"/>
      <c r="H34" s="6"/>
      <c r="I34" s="20" t="s">
        <v>57</v>
      </c>
      <c r="J34" s="25"/>
      <c r="K34" s="6"/>
      <c r="L34" s="8"/>
      <c r="M34" s="9"/>
      <c r="N34" s="9"/>
    </row>
    <row r="35" spans="2:14" ht="36.75" customHeight="1">
      <c r="B35" s="10"/>
      <c r="C35" s="10"/>
      <c r="D35" s="13"/>
      <c r="E35" s="14"/>
      <c r="F35" s="18"/>
      <c r="G35" s="19"/>
      <c r="H35" s="6"/>
      <c r="I35" s="20" t="s">
        <v>57</v>
      </c>
      <c r="J35" s="25"/>
      <c r="K35" s="6"/>
      <c r="L35" s="8"/>
      <c r="M35" s="9"/>
      <c r="N35" s="9"/>
    </row>
    <row r="36" spans="2:14" ht="36.75" customHeight="1">
      <c r="B36" s="11"/>
      <c r="C36" s="11"/>
      <c r="D36" s="15"/>
      <c r="E36" s="16"/>
      <c r="F36" s="21"/>
      <c r="G36" s="22"/>
      <c r="H36" s="7">
        <f aca="true" t="shared" si="3" ref="H36:H44">$D36*$G36+IF($E36="",0,($E36/1000)*$G36)</f>
        <v>0</v>
      </c>
      <c r="I36" s="23" t="s">
        <v>57</v>
      </c>
      <c r="J36" s="25"/>
      <c r="K36" s="7" t="s">
        <v>13</v>
      </c>
      <c r="L36" s="8"/>
      <c r="M36" s="8"/>
      <c r="N36" s="9"/>
    </row>
    <row r="37" spans="2:14" ht="36.75" customHeight="1">
      <c r="B37" s="11"/>
      <c r="C37" s="11"/>
      <c r="D37" s="15"/>
      <c r="E37" s="16"/>
      <c r="F37" s="21"/>
      <c r="G37" s="22"/>
      <c r="H37" s="7">
        <f t="shared" si="3"/>
        <v>0</v>
      </c>
      <c r="I37" s="23" t="s">
        <v>57</v>
      </c>
      <c r="J37" s="25"/>
      <c r="K37" s="7" t="s">
        <v>13</v>
      </c>
      <c r="L37" s="8"/>
      <c r="M37" s="9"/>
      <c r="N37" s="9"/>
    </row>
    <row r="38" spans="2:14" ht="36.75" customHeight="1">
      <c r="B38" s="11"/>
      <c r="C38" s="11"/>
      <c r="D38" s="15"/>
      <c r="E38" s="16"/>
      <c r="F38" s="21"/>
      <c r="G38" s="22"/>
      <c r="H38" s="7">
        <f t="shared" si="3"/>
        <v>0</v>
      </c>
      <c r="I38" s="23" t="s">
        <v>57</v>
      </c>
      <c r="J38" s="25"/>
      <c r="K38" s="7" t="s">
        <v>13</v>
      </c>
      <c r="L38" s="8"/>
      <c r="M38" s="8"/>
      <c r="N38" s="9"/>
    </row>
    <row r="39" spans="2:14" ht="36.75" customHeight="1">
      <c r="B39" s="11"/>
      <c r="C39" s="11"/>
      <c r="D39" s="15"/>
      <c r="E39" s="17"/>
      <c r="F39" s="21"/>
      <c r="G39" s="22"/>
      <c r="H39" s="7">
        <f t="shared" si="3"/>
        <v>0</v>
      </c>
      <c r="I39" s="23" t="s">
        <v>57</v>
      </c>
      <c r="J39" s="25"/>
      <c r="K39" s="7" t="s">
        <v>13</v>
      </c>
      <c r="L39" s="8"/>
      <c r="M39" s="9"/>
      <c r="N39" s="9"/>
    </row>
    <row r="40" spans="2:14" ht="36.75" customHeight="1">
      <c r="B40" s="11"/>
      <c r="C40" s="11"/>
      <c r="D40" s="15"/>
      <c r="E40" s="17"/>
      <c r="F40" s="21"/>
      <c r="G40" s="22"/>
      <c r="H40" s="7">
        <f t="shared" si="3"/>
        <v>0</v>
      </c>
      <c r="I40" s="23" t="s">
        <v>57</v>
      </c>
      <c r="J40" s="25"/>
      <c r="K40" s="7" t="s">
        <v>13</v>
      </c>
      <c r="L40" s="8"/>
      <c r="M40" s="9"/>
      <c r="N40" s="9"/>
    </row>
    <row r="41" spans="2:14" ht="36.75" customHeight="1">
      <c r="B41" s="10"/>
      <c r="C41" s="10"/>
      <c r="D41" s="13"/>
      <c r="E41" s="14"/>
      <c r="F41" s="18"/>
      <c r="G41" s="22"/>
      <c r="H41" s="6"/>
      <c r="I41" s="20" t="s">
        <v>57</v>
      </c>
      <c r="J41" s="25"/>
      <c r="K41" s="6"/>
      <c r="L41" s="8"/>
      <c r="M41" s="9"/>
      <c r="N41" s="9"/>
    </row>
    <row r="42" spans="1:42" ht="36.75" customHeight="1">
      <c r="A42" s="8"/>
      <c r="B42" s="11"/>
      <c r="C42" s="11"/>
      <c r="D42" s="15"/>
      <c r="E42" s="16"/>
      <c r="F42" s="21"/>
      <c r="G42" s="22"/>
      <c r="H42" s="7">
        <f t="shared" si="3"/>
        <v>0</v>
      </c>
      <c r="I42" s="23" t="s">
        <v>57</v>
      </c>
      <c r="J42" s="25"/>
      <c r="K42" s="7" t="s">
        <v>13</v>
      </c>
      <c r="L42" s="8"/>
      <c r="M42" s="8"/>
      <c r="N42" s="9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:14" ht="36.75" customHeight="1">
      <c r="B43" s="11"/>
      <c r="C43" s="11"/>
      <c r="D43" s="15"/>
      <c r="E43" s="16"/>
      <c r="F43" s="21"/>
      <c r="G43" s="22"/>
      <c r="H43" s="7">
        <f t="shared" si="3"/>
        <v>0</v>
      </c>
      <c r="I43" s="23" t="s">
        <v>57</v>
      </c>
      <c r="J43" s="25"/>
      <c r="K43" s="7" t="s">
        <v>13</v>
      </c>
      <c r="L43" s="8"/>
      <c r="M43" s="8"/>
      <c r="N43" s="9"/>
    </row>
    <row r="44" spans="2:14" ht="36.75" customHeight="1">
      <c r="B44" s="11"/>
      <c r="C44" s="11"/>
      <c r="D44" s="15"/>
      <c r="E44" s="16"/>
      <c r="F44" s="21"/>
      <c r="G44" s="22"/>
      <c r="H44" s="7">
        <f t="shared" si="3"/>
        <v>0</v>
      </c>
      <c r="I44" s="23" t="s">
        <v>57</v>
      </c>
      <c r="J44" s="25"/>
      <c r="K44" s="7" t="s">
        <v>13</v>
      </c>
      <c r="L44" s="8"/>
      <c r="M44" s="8"/>
      <c r="N44" s="9"/>
    </row>
    <row r="45" spans="2:14" ht="36.75" customHeight="1">
      <c r="B45" s="10"/>
      <c r="C45" s="10"/>
      <c r="D45" s="13"/>
      <c r="E45" s="14"/>
      <c r="F45" s="18"/>
      <c r="G45" s="22"/>
      <c r="H45" s="6"/>
      <c r="I45" s="20" t="s">
        <v>57</v>
      </c>
      <c r="J45" s="25"/>
      <c r="K45" s="6"/>
      <c r="L45" s="8"/>
      <c r="M45" s="9"/>
      <c r="N45" s="9"/>
    </row>
    <row r="46" spans="2:14" ht="36.75" customHeight="1">
      <c r="B46" s="10"/>
      <c r="C46" s="10"/>
      <c r="D46" s="13"/>
      <c r="E46" s="14"/>
      <c r="F46" s="18"/>
      <c r="G46" s="19"/>
      <c r="H46" s="6">
        <f>SUM(H36:H45)</f>
        <v>0</v>
      </c>
      <c r="I46" s="6"/>
      <c r="J46" s="25"/>
      <c r="K46" s="6">
        <v>0</v>
      </c>
      <c r="L46" s="8"/>
      <c r="M46" s="9"/>
      <c r="N46" s="9"/>
    </row>
    <row r="47" spans="2:14" ht="36.75" customHeight="1">
      <c r="B47" s="10"/>
      <c r="C47" s="10"/>
      <c r="D47" s="13"/>
      <c r="E47" s="14"/>
      <c r="F47" s="18"/>
      <c r="G47" s="19"/>
      <c r="H47" s="6"/>
      <c r="I47" s="18"/>
      <c r="J47" s="25"/>
      <c r="K47" s="6"/>
      <c r="L47" s="8"/>
      <c r="M47" s="9"/>
      <c r="N47" s="9"/>
    </row>
    <row r="48" spans="2:14" ht="36.75" customHeight="1">
      <c r="B48" s="10"/>
      <c r="C48" s="10"/>
      <c r="D48" s="13"/>
      <c r="E48" s="14"/>
      <c r="F48" s="18"/>
      <c r="G48" s="19"/>
      <c r="H48" s="6"/>
      <c r="I48" s="18"/>
      <c r="J48" s="25"/>
      <c r="K48" s="6"/>
      <c r="L48" s="8"/>
      <c r="M48" s="9"/>
      <c r="N48" s="9"/>
    </row>
    <row r="49" spans="2:14" ht="36.75" customHeight="1">
      <c r="B49" s="10"/>
      <c r="C49" s="10"/>
      <c r="D49" s="13"/>
      <c r="E49" s="14"/>
      <c r="F49" s="18"/>
      <c r="G49" s="19"/>
      <c r="H49" s="6"/>
      <c r="I49" s="20" t="s">
        <v>57</v>
      </c>
      <c r="J49" s="25"/>
      <c r="K49" s="6"/>
      <c r="L49" s="8"/>
      <c r="M49" s="8"/>
      <c r="N49" s="9"/>
    </row>
    <row r="50" spans="2:14" ht="36.75" customHeight="1">
      <c r="B50" s="10"/>
      <c r="C50" s="10"/>
      <c r="D50" s="13"/>
      <c r="E50" s="14"/>
      <c r="F50" s="18"/>
      <c r="G50" s="19"/>
      <c r="H50" s="6"/>
      <c r="I50" s="20" t="s">
        <v>57</v>
      </c>
      <c r="J50" s="25"/>
      <c r="K50" s="6"/>
      <c r="L50" s="8"/>
      <c r="M50" s="9"/>
      <c r="N50" s="9"/>
    </row>
    <row r="51" spans="2:14" ht="36.75" customHeight="1">
      <c r="B51" s="11"/>
      <c r="C51" s="11"/>
      <c r="D51" s="15"/>
      <c r="E51" s="17"/>
      <c r="F51" s="21"/>
      <c r="G51" s="22"/>
      <c r="H51" s="7">
        <f aca="true" t="shared" si="4" ref="H51:H60">$D51*$G51+IF($E51="",0,($E51/1000)*$G51)</f>
        <v>0</v>
      </c>
      <c r="I51" s="23" t="s">
        <v>57</v>
      </c>
      <c r="J51" s="25"/>
      <c r="K51" s="7" t="s">
        <v>13</v>
      </c>
      <c r="L51" s="8"/>
      <c r="M51" s="8"/>
      <c r="N51" s="9"/>
    </row>
    <row r="52" spans="2:14" ht="36.75" customHeight="1">
      <c r="B52" s="11"/>
      <c r="C52" s="11"/>
      <c r="D52" s="15"/>
      <c r="E52" s="17"/>
      <c r="F52" s="21"/>
      <c r="G52" s="22"/>
      <c r="H52" s="7">
        <f t="shared" si="4"/>
        <v>0</v>
      </c>
      <c r="I52" s="23" t="s">
        <v>57</v>
      </c>
      <c r="J52" s="25"/>
      <c r="K52" s="7" t="s">
        <v>13</v>
      </c>
      <c r="L52" s="8"/>
      <c r="M52" s="9"/>
      <c r="N52" s="9"/>
    </row>
    <row r="53" spans="2:14" ht="36.75" customHeight="1">
      <c r="B53" s="11"/>
      <c r="C53" s="11"/>
      <c r="D53" s="15"/>
      <c r="E53" s="17"/>
      <c r="F53" s="21"/>
      <c r="G53" s="22"/>
      <c r="H53" s="7">
        <f t="shared" si="4"/>
        <v>0</v>
      </c>
      <c r="I53" s="23" t="s">
        <v>57</v>
      </c>
      <c r="J53" s="25"/>
      <c r="K53" s="7" t="s">
        <v>13</v>
      </c>
      <c r="L53" s="8"/>
      <c r="M53" s="9"/>
      <c r="N53" s="9"/>
    </row>
    <row r="54" spans="2:14" ht="36.75" customHeight="1">
      <c r="B54" s="11"/>
      <c r="C54" s="11"/>
      <c r="D54" s="15"/>
      <c r="E54" s="17"/>
      <c r="F54" s="21"/>
      <c r="G54" s="22"/>
      <c r="H54" s="7">
        <f t="shared" si="4"/>
        <v>0</v>
      </c>
      <c r="I54" s="23" t="s">
        <v>57</v>
      </c>
      <c r="J54" s="25"/>
      <c r="K54" s="7" t="s">
        <v>13</v>
      </c>
      <c r="L54" s="8"/>
      <c r="M54" s="9"/>
      <c r="N54" s="9"/>
    </row>
    <row r="55" spans="1:42" ht="36.75" customHeight="1">
      <c r="A55" s="8"/>
      <c r="B55" s="11"/>
      <c r="C55" s="11"/>
      <c r="D55" s="15"/>
      <c r="E55" s="17"/>
      <c r="F55" s="21"/>
      <c r="G55" s="22"/>
      <c r="H55" s="7">
        <f t="shared" si="4"/>
        <v>0</v>
      </c>
      <c r="I55" s="23" t="s">
        <v>57</v>
      </c>
      <c r="J55" s="25"/>
      <c r="K55" s="7" t="s">
        <v>13</v>
      </c>
      <c r="L55" s="8"/>
      <c r="M55" s="8"/>
      <c r="N55" s="9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2:14" ht="36.75" customHeight="1">
      <c r="B56" s="10"/>
      <c r="C56" s="10"/>
      <c r="D56" s="13"/>
      <c r="E56" s="14"/>
      <c r="F56" s="18"/>
      <c r="G56" s="22"/>
      <c r="H56" s="6"/>
      <c r="I56" s="20" t="s">
        <v>57</v>
      </c>
      <c r="J56" s="25"/>
      <c r="K56" s="6"/>
      <c r="L56" s="8"/>
      <c r="M56" s="8"/>
      <c r="N56" s="9"/>
    </row>
    <row r="57" spans="2:14" ht="36.75" customHeight="1">
      <c r="B57" s="11"/>
      <c r="C57" s="11"/>
      <c r="D57" s="15"/>
      <c r="E57" s="16"/>
      <c r="F57" s="21"/>
      <c r="G57" s="22"/>
      <c r="H57" s="7">
        <f t="shared" si="4"/>
        <v>0</v>
      </c>
      <c r="I57" s="23" t="s">
        <v>57</v>
      </c>
      <c r="J57" s="25"/>
      <c r="K57" s="7" t="s">
        <v>13</v>
      </c>
      <c r="L57" s="8"/>
      <c r="M57" s="8"/>
      <c r="N57" s="9"/>
    </row>
    <row r="58" spans="2:14" ht="36.75" customHeight="1">
      <c r="B58" s="11"/>
      <c r="C58" s="11"/>
      <c r="D58" s="15"/>
      <c r="E58" s="16"/>
      <c r="F58" s="21"/>
      <c r="G58" s="22"/>
      <c r="H58" s="7">
        <f t="shared" si="4"/>
        <v>0</v>
      </c>
      <c r="I58" s="23" t="s">
        <v>57</v>
      </c>
      <c r="J58" s="25"/>
      <c r="K58" s="7" t="s">
        <v>13</v>
      </c>
      <c r="L58" s="8"/>
      <c r="M58" s="9"/>
      <c r="N58" s="9"/>
    </row>
    <row r="59" spans="2:14" ht="36.75" customHeight="1">
      <c r="B59" s="10"/>
      <c r="C59" s="10"/>
      <c r="D59" s="13"/>
      <c r="E59" s="14"/>
      <c r="F59" s="18"/>
      <c r="G59" s="22"/>
      <c r="H59" s="6"/>
      <c r="I59" s="20" t="s">
        <v>57</v>
      </c>
      <c r="J59" s="25"/>
      <c r="K59" s="6"/>
      <c r="L59" s="8"/>
      <c r="M59" s="9"/>
      <c r="N59" s="9"/>
    </row>
    <row r="60" spans="2:14" ht="36.75" customHeight="1">
      <c r="B60" s="11"/>
      <c r="C60" s="11"/>
      <c r="D60" s="15"/>
      <c r="E60" s="16"/>
      <c r="F60" s="21"/>
      <c r="G60" s="22"/>
      <c r="H60" s="7">
        <f t="shared" si="4"/>
        <v>0</v>
      </c>
      <c r="I60" s="23" t="s">
        <v>57</v>
      </c>
      <c r="J60" s="25"/>
      <c r="K60" s="7" t="s">
        <v>13</v>
      </c>
      <c r="L60" s="8"/>
      <c r="M60" s="9"/>
      <c r="N60" s="9"/>
    </row>
    <row r="61" spans="2:14" ht="36.75" customHeight="1">
      <c r="B61" s="10"/>
      <c r="C61" s="10"/>
      <c r="D61" s="13"/>
      <c r="E61" s="14"/>
      <c r="F61" s="18"/>
      <c r="G61" s="19"/>
      <c r="H61" s="6">
        <f>SUM(H51:H60)</f>
        <v>0</v>
      </c>
      <c r="I61" s="6"/>
      <c r="J61" s="25"/>
      <c r="K61" s="6">
        <v>0</v>
      </c>
      <c r="L61" s="8"/>
      <c r="M61" s="9"/>
      <c r="N61" s="9"/>
    </row>
    <row r="62" spans="2:14" ht="36.75" customHeight="1">
      <c r="B62" s="10"/>
      <c r="C62" s="10"/>
      <c r="D62" s="13"/>
      <c r="E62" s="14"/>
      <c r="F62" s="18"/>
      <c r="G62" s="19"/>
      <c r="H62" s="6"/>
      <c r="I62" s="18"/>
      <c r="J62" s="25"/>
      <c r="K62" s="6"/>
      <c r="L62" s="8"/>
      <c r="M62" s="8"/>
      <c r="N62" s="9"/>
    </row>
    <row r="63" spans="2:14" ht="36.75" customHeight="1">
      <c r="B63" s="10"/>
      <c r="C63" s="10"/>
      <c r="D63" s="13"/>
      <c r="E63" s="14"/>
      <c r="F63" s="18"/>
      <c r="G63" s="19"/>
      <c r="H63" s="6"/>
      <c r="I63" s="18"/>
      <c r="J63" s="25"/>
      <c r="K63" s="6"/>
      <c r="L63" s="8"/>
      <c r="M63" s="9"/>
      <c r="N63" s="9"/>
    </row>
    <row r="64" spans="2:14" ht="36.75" customHeight="1">
      <c r="B64" s="10"/>
      <c r="C64" s="10"/>
      <c r="D64" s="13"/>
      <c r="E64" s="14"/>
      <c r="F64" s="18"/>
      <c r="G64" s="19"/>
      <c r="H64" s="6"/>
      <c r="I64" s="20" t="s">
        <v>57</v>
      </c>
      <c r="J64" s="25"/>
      <c r="K64" s="6"/>
      <c r="L64" s="8"/>
      <c r="M64" s="8"/>
      <c r="N64" s="9"/>
    </row>
    <row r="65" spans="2:14" ht="36.75" customHeight="1">
      <c r="B65" s="11"/>
      <c r="C65" s="11"/>
      <c r="D65" s="15"/>
      <c r="E65" s="16"/>
      <c r="F65" s="21"/>
      <c r="G65" s="22"/>
      <c r="H65" s="7">
        <f aca="true" t="shared" si="5" ref="H65:H72">$D65*$G65+IF($E65="",0,($E65/1000)*$G65)</f>
        <v>0</v>
      </c>
      <c r="I65" s="23" t="s">
        <v>57</v>
      </c>
      <c r="J65" s="25"/>
      <c r="K65" s="7" t="s">
        <v>13</v>
      </c>
      <c r="L65" s="8"/>
      <c r="M65" s="9"/>
      <c r="N65" s="9"/>
    </row>
    <row r="66" spans="2:14" ht="36.75" customHeight="1">
      <c r="B66" s="11"/>
      <c r="C66" s="11"/>
      <c r="D66" s="15"/>
      <c r="E66" s="17"/>
      <c r="F66" s="21"/>
      <c r="G66" s="22"/>
      <c r="H66" s="7">
        <f t="shared" si="5"/>
        <v>0</v>
      </c>
      <c r="I66" s="23" t="s">
        <v>57</v>
      </c>
      <c r="J66" s="25"/>
      <c r="K66" s="7" t="s">
        <v>13</v>
      </c>
      <c r="L66" s="8"/>
      <c r="M66" s="9"/>
      <c r="N66" s="9"/>
    </row>
    <row r="67" spans="2:14" ht="36.75" customHeight="1">
      <c r="B67" s="11"/>
      <c r="C67" s="11"/>
      <c r="D67" s="15"/>
      <c r="E67" s="17"/>
      <c r="F67" s="21"/>
      <c r="G67" s="22"/>
      <c r="H67" s="7">
        <f t="shared" si="5"/>
        <v>0</v>
      </c>
      <c r="I67" s="23" t="s">
        <v>57</v>
      </c>
      <c r="J67" s="25"/>
      <c r="K67" s="7" t="s">
        <v>13</v>
      </c>
      <c r="L67" s="8"/>
      <c r="M67" s="9"/>
      <c r="N67" s="9"/>
    </row>
    <row r="68" spans="1:42" ht="36.75" customHeight="1">
      <c r="A68" s="8"/>
      <c r="B68" s="11"/>
      <c r="C68" s="11"/>
      <c r="D68" s="15"/>
      <c r="E68" s="16"/>
      <c r="F68" s="21"/>
      <c r="G68" s="22"/>
      <c r="H68" s="7">
        <f t="shared" si="5"/>
        <v>0</v>
      </c>
      <c r="I68" s="23" t="s">
        <v>57</v>
      </c>
      <c r="J68" s="25"/>
      <c r="K68" s="7" t="s">
        <v>13</v>
      </c>
      <c r="L68" s="8"/>
      <c r="M68" s="8"/>
      <c r="N68" s="9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2:14" ht="36.75" customHeight="1">
      <c r="B69" s="11"/>
      <c r="C69" s="11"/>
      <c r="D69" s="15"/>
      <c r="E69" s="16"/>
      <c r="F69" s="21"/>
      <c r="G69" s="22"/>
      <c r="H69" s="7">
        <f t="shared" si="5"/>
        <v>0</v>
      </c>
      <c r="I69" s="23" t="s">
        <v>57</v>
      </c>
      <c r="J69" s="25"/>
      <c r="K69" s="7" t="s">
        <v>13</v>
      </c>
      <c r="L69" s="8"/>
      <c r="M69" s="8"/>
      <c r="N69" s="9"/>
    </row>
    <row r="70" spans="2:14" ht="36.75" customHeight="1">
      <c r="B70" s="11"/>
      <c r="C70" s="11"/>
      <c r="D70" s="15"/>
      <c r="E70" s="16"/>
      <c r="F70" s="21"/>
      <c r="G70" s="22"/>
      <c r="H70" s="7">
        <f t="shared" si="5"/>
        <v>0</v>
      </c>
      <c r="I70" s="23" t="s">
        <v>57</v>
      </c>
      <c r="J70" s="25"/>
      <c r="K70" s="7" t="s">
        <v>13</v>
      </c>
      <c r="L70" s="8"/>
      <c r="M70" s="8"/>
      <c r="N70" s="9"/>
    </row>
    <row r="71" spans="2:14" ht="36.75" customHeight="1">
      <c r="B71" s="11"/>
      <c r="C71" s="11"/>
      <c r="D71" s="15"/>
      <c r="E71" s="16"/>
      <c r="F71" s="21"/>
      <c r="G71" s="22"/>
      <c r="H71" s="7">
        <f t="shared" si="5"/>
        <v>0</v>
      </c>
      <c r="I71" s="23" t="s">
        <v>57</v>
      </c>
      <c r="J71" s="25"/>
      <c r="K71" s="7" t="s">
        <v>13</v>
      </c>
      <c r="L71" s="8"/>
      <c r="M71" s="9"/>
      <c r="N71" s="9"/>
    </row>
    <row r="72" spans="2:14" ht="36.75" customHeight="1">
      <c r="B72" s="11"/>
      <c r="C72" s="11"/>
      <c r="D72" s="15"/>
      <c r="E72" s="17"/>
      <c r="F72" s="21"/>
      <c r="G72" s="22"/>
      <c r="H72" s="7">
        <f t="shared" si="5"/>
        <v>0</v>
      </c>
      <c r="I72" s="23" t="s">
        <v>57</v>
      </c>
      <c r="J72" s="25"/>
      <c r="K72" s="7" t="s">
        <v>13</v>
      </c>
      <c r="L72" s="8"/>
      <c r="M72" s="9"/>
      <c r="N72" s="9"/>
    </row>
    <row r="73" spans="2:14" ht="36.75" customHeight="1">
      <c r="B73" s="10"/>
      <c r="C73" s="10"/>
      <c r="D73" s="13"/>
      <c r="E73" s="14"/>
      <c r="F73" s="18"/>
      <c r="G73" s="19"/>
      <c r="H73" s="6">
        <f>SUM(H65:H72)</f>
        <v>0</v>
      </c>
      <c r="I73" s="18"/>
      <c r="J73" s="25"/>
      <c r="K73" s="6">
        <v>0</v>
      </c>
      <c r="L73" s="8"/>
      <c r="M73" s="9"/>
      <c r="N73" s="9"/>
    </row>
    <row r="74" spans="2:14" ht="36.75" customHeight="1">
      <c r="B74" s="10"/>
      <c r="C74" s="10"/>
      <c r="D74" s="13"/>
      <c r="E74" s="14"/>
      <c r="F74" s="18"/>
      <c r="G74" s="19"/>
      <c r="H74" s="6"/>
      <c r="I74" s="18"/>
      <c r="J74" s="25"/>
      <c r="K74" s="6"/>
      <c r="L74" s="8"/>
      <c r="M74" s="9"/>
      <c r="N74" s="9"/>
    </row>
    <row r="75" spans="2:14" ht="36.75" customHeight="1">
      <c r="B75" s="10"/>
      <c r="C75" s="10"/>
      <c r="D75" s="13"/>
      <c r="E75" s="14"/>
      <c r="F75" s="18"/>
      <c r="G75" s="19"/>
      <c r="H75" s="6"/>
      <c r="I75" s="18"/>
      <c r="J75" s="25"/>
      <c r="K75" s="6"/>
      <c r="L75" s="8"/>
      <c r="M75" s="8"/>
      <c r="N75" s="9"/>
    </row>
    <row r="76" spans="2:14" ht="36.75" customHeight="1">
      <c r="B76" s="10"/>
      <c r="C76" s="10"/>
      <c r="D76" s="13"/>
      <c r="E76" s="14"/>
      <c r="F76" s="18"/>
      <c r="G76" s="19"/>
      <c r="H76" s="6"/>
      <c r="I76" s="20" t="s">
        <v>57</v>
      </c>
      <c r="J76" s="25"/>
      <c r="K76" s="6"/>
      <c r="L76" s="8"/>
      <c r="M76" s="9"/>
      <c r="N76" s="9"/>
    </row>
    <row r="77" spans="2:14" ht="36.75" customHeight="1">
      <c r="B77" s="10"/>
      <c r="C77" s="10"/>
      <c r="D77" s="13"/>
      <c r="E77" s="14"/>
      <c r="F77" s="18"/>
      <c r="G77" s="19"/>
      <c r="H77" s="6"/>
      <c r="I77" s="20" t="s">
        <v>57</v>
      </c>
      <c r="J77" s="25"/>
      <c r="K77" s="6"/>
      <c r="L77" s="8"/>
      <c r="M77" s="8"/>
      <c r="N77" s="9"/>
    </row>
    <row r="78" spans="2:14" ht="36.75" customHeight="1">
      <c r="B78" s="11"/>
      <c r="C78" s="11"/>
      <c r="D78" s="15"/>
      <c r="E78" s="17"/>
      <c r="F78" s="21"/>
      <c r="G78" s="22"/>
      <c r="H78" s="7">
        <f aca="true" t="shared" si="6" ref="H78:H86">$D78*$G78+IF($E78="",0,($E78/1000)*$G78)</f>
        <v>0</v>
      </c>
      <c r="I78" s="23" t="s">
        <v>57</v>
      </c>
      <c r="J78" s="25"/>
      <c r="K78" s="7" t="s">
        <v>13</v>
      </c>
      <c r="L78" s="8"/>
      <c r="M78" s="9"/>
      <c r="N78" s="9"/>
    </row>
    <row r="79" spans="2:14" ht="36.75" customHeight="1">
      <c r="B79" s="11"/>
      <c r="C79" s="11"/>
      <c r="D79" s="15"/>
      <c r="E79" s="17"/>
      <c r="F79" s="21"/>
      <c r="G79" s="22"/>
      <c r="H79" s="7">
        <f t="shared" si="6"/>
        <v>0</v>
      </c>
      <c r="I79" s="23" t="s">
        <v>57</v>
      </c>
      <c r="J79" s="25"/>
      <c r="K79" s="7" t="s">
        <v>13</v>
      </c>
      <c r="L79" s="8"/>
      <c r="M79" s="9"/>
      <c r="N79" s="9"/>
    </row>
    <row r="80" spans="2:14" ht="36.75" customHeight="1">
      <c r="B80" s="11"/>
      <c r="C80" s="11"/>
      <c r="D80" s="15"/>
      <c r="E80" s="17"/>
      <c r="F80" s="21"/>
      <c r="G80" s="22"/>
      <c r="H80" s="7">
        <f t="shared" si="6"/>
        <v>0</v>
      </c>
      <c r="I80" s="23" t="s">
        <v>57</v>
      </c>
      <c r="J80" s="25"/>
      <c r="K80" s="7" t="s">
        <v>13</v>
      </c>
      <c r="L80" s="8"/>
      <c r="M80" s="9"/>
      <c r="N80" s="9"/>
    </row>
    <row r="81" spans="1:42" ht="36.75" customHeight="1">
      <c r="A81" s="8"/>
      <c r="B81" s="11"/>
      <c r="C81" s="11"/>
      <c r="D81" s="15"/>
      <c r="E81" s="17"/>
      <c r="F81" s="21"/>
      <c r="G81" s="22"/>
      <c r="H81" s="7">
        <f t="shared" si="6"/>
        <v>0</v>
      </c>
      <c r="I81" s="23" t="s">
        <v>57</v>
      </c>
      <c r="J81" s="25"/>
      <c r="K81" s="7" t="s">
        <v>13</v>
      </c>
      <c r="L81" s="8"/>
      <c r="M81" s="8"/>
      <c r="N81" s="9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2:14" ht="36.75" customHeight="1">
      <c r="B82" s="11"/>
      <c r="C82" s="11"/>
      <c r="D82" s="15"/>
      <c r="E82" s="17"/>
      <c r="F82" s="21"/>
      <c r="G82" s="22"/>
      <c r="H82" s="7">
        <f t="shared" si="6"/>
        <v>0</v>
      </c>
      <c r="I82" s="23" t="s">
        <v>57</v>
      </c>
      <c r="J82" s="25"/>
      <c r="K82" s="7" t="s">
        <v>13</v>
      </c>
      <c r="L82" s="8"/>
      <c r="M82" s="8"/>
      <c r="N82" s="9"/>
    </row>
    <row r="83" spans="2:14" ht="36.75" customHeight="1">
      <c r="B83" s="10"/>
      <c r="C83" s="10"/>
      <c r="D83" s="13"/>
      <c r="E83" s="14"/>
      <c r="F83" s="18"/>
      <c r="G83" s="19"/>
      <c r="H83" s="6"/>
      <c r="I83" s="20" t="s">
        <v>57</v>
      </c>
      <c r="J83" s="25"/>
      <c r="K83" s="6"/>
      <c r="L83" s="8"/>
      <c r="M83" s="8"/>
      <c r="N83" s="9"/>
    </row>
    <row r="84" spans="2:14" ht="36.75" customHeight="1">
      <c r="B84" s="11"/>
      <c r="C84" s="11"/>
      <c r="D84" s="15"/>
      <c r="E84" s="17"/>
      <c r="F84" s="21"/>
      <c r="G84" s="22"/>
      <c r="H84" s="7">
        <f t="shared" si="6"/>
        <v>0</v>
      </c>
      <c r="I84" s="23" t="s">
        <v>57</v>
      </c>
      <c r="J84" s="25"/>
      <c r="K84" s="7" t="s">
        <v>13</v>
      </c>
      <c r="L84" s="8"/>
      <c r="M84" s="9"/>
      <c r="N84" s="9"/>
    </row>
    <row r="85" spans="2:14" ht="36.75" customHeight="1">
      <c r="B85" s="10"/>
      <c r="C85" s="10"/>
      <c r="D85" s="13"/>
      <c r="E85" s="14"/>
      <c r="F85" s="18"/>
      <c r="G85" s="19"/>
      <c r="H85" s="6"/>
      <c r="I85" s="20" t="s">
        <v>57</v>
      </c>
      <c r="J85" s="25"/>
      <c r="K85" s="6"/>
      <c r="L85" s="8"/>
      <c r="M85" s="9"/>
      <c r="N85" s="9"/>
    </row>
    <row r="86" spans="2:14" ht="36.75" customHeight="1">
      <c r="B86" s="11"/>
      <c r="C86" s="11"/>
      <c r="D86" s="15"/>
      <c r="E86" s="16"/>
      <c r="F86" s="21"/>
      <c r="G86" s="22"/>
      <c r="H86" s="7">
        <f t="shared" si="6"/>
        <v>0</v>
      </c>
      <c r="I86" s="23" t="s">
        <v>57</v>
      </c>
      <c r="J86" s="25"/>
      <c r="K86" s="7" t="s">
        <v>13</v>
      </c>
      <c r="L86" s="8"/>
      <c r="M86" s="9"/>
      <c r="N86" s="9"/>
    </row>
    <row r="87" spans="2:14" ht="36.75" customHeight="1">
      <c r="B87" s="10"/>
      <c r="C87" s="10"/>
      <c r="D87" s="13"/>
      <c r="E87" s="14"/>
      <c r="F87" s="18"/>
      <c r="G87" s="19"/>
      <c r="H87" s="6">
        <f>SUM(H78:H86)</f>
        <v>0</v>
      </c>
      <c r="I87" s="6"/>
      <c r="J87" s="25"/>
      <c r="K87" s="6">
        <v>0</v>
      </c>
      <c r="L87" s="8"/>
      <c r="M87" s="9"/>
      <c r="N87" s="9"/>
    </row>
    <row r="88" spans="2:14" ht="36.75" customHeight="1">
      <c r="B88" s="10"/>
      <c r="C88" s="10"/>
      <c r="D88" s="13"/>
      <c r="E88" s="14"/>
      <c r="F88" s="18"/>
      <c r="G88" s="19"/>
      <c r="H88" s="6"/>
      <c r="I88" s="18"/>
      <c r="J88" s="25"/>
      <c r="K88" s="6"/>
      <c r="L88" s="8"/>
      <c r="M88" s="8"/>
      <c r="N88" s="9"/>
    </row>
    <row r="89" spans="2:14" ht="36.75" customHeight="1">
      <c r="B89" s="10"/>
      <c r="C89" s="10"/>
      <c r="D89" s="13"/>
      <c r="E89" s="14"/>
      <c r="F89" s="18"/>
      <c r="G89" s="19"/>
      <c r="H89" s="6"/>
      <c r="I89" s="18"/>
      <c r="J89" s="25"/>
      <c r="K89" s="6"/>
      <c r="L89" s="8"/>
      <c r="M89" s="9"/>
      <c r="N89" s="9"/>
    </row>
    <row r="90" spans="2:14" ht="36.75" customHeight="1">
      <c r="B90" s="10"/>
      <c r="C90" s="10"/>
      <c r="D90" s="13"/>
      <c r="E90" s="14"/>
      <c r="F90" s="18"/>
      <c r="G90" s="19"/>
      <c r="H90" s="6"/>
      <c r="I90" s="20" t="s">
        <v>57</v>
      </c>
      <c r="J90" s="25"/>
      <c r="K90" s="6"/>
      <c r="L90" s="8"/>
      <c r="M90" s="8"/>
      <c r="N90" s="9"/>
    </row>
    <row r="91" spans="2:14" ht="36.75" customHeight="1">
      <c r="B91" s="10"/>
      <c r="C91" s="10"/>
      <c r="D91" s="13"/>
      <c r="E91" s="14"/>
      <c r="F91" s="18"/>
      <c r="G91" s="19"/>
      <c r="H91" s="6"/>
      <c r="I91" s="20" t="s">
        <v>57</v>
      </c>
      <c r="J91" s="25"/>
      <c r="K91" s="6"/>
      <c r="L91" s="8"/>
      <c r="M91" s="9"/>
      <c r="N91" s="9"/>
    </row>
    <row r="92" spans="2:14" ht="36.75" customHeight="1">
      <c r="B92" s="10"/>
      <c r="C92" s="10"/>
      <c r="D92" s="13"/>
      <c r="E92" s="14"/>
      <c r="F92" s="18"/>
      <c r="G92" s="19"/>
      <c r="H92" s="6"/>
      <c r="I92" s="20" t="s">
        <v>57</v>
      </c>
      <c r="J92" s="25"/>
      <c r="K92" s="6"/>
      <c r="L92" s="8"/>
      <c r="M92" s="9"/>
      <c r="N92" s="9"/>
    </row>
    <row r="93" spans="2:14" ht="36.75" customHeight="1">
      <c r="B93" s="11"/>
      <c r="C93" s="11"/>
      <c r="D93" s="15"/>
      <c r="E93" s="16"/>
      <c r="F93" s="21"/>
      <c r="G93" s="22"/>
      <c r="H93" s="7">
        <f aca="true" t="shared" si="7" ref="H93:H137">$D93*$G93+IF($E93="",0,($E93/1000)*$G93)</f>
        <v>0</v>
      </c>
      <c r="I93" s="23" t="s">
        <v>57</v>
      </c>
      <c r="J93" s="25"/>
      <c r="K93" s="7" t="s">
        <v>13</v>
      </c>
      <c r="L93" s="8"/>
      <c r="M93" s="9"/>
      <c r="N93" s="9"/>
    </row>
    <row r="94" spans="1:42" ht="36.75" customHeight="1">
      <c r="A94" s="8"/>
      <c r="B94" s="11"/>
      <c r="C94" s="11"/>
      <c r="D94" s="15"/>
      <c r="E94" s="16"/>
      <c r="F94" s="21"/>
      <c r="G94" s="22"/>
      <c r="H94" s="7">
        <f t="shared" si="7"/>
        <v>0</v>
      </c>
      <c r="I94" s="23" t="s">
        <v>57</v>
      </c>
      <c r="J94" s="25"/>
      <c r="K94" s="7" t="s">
        <v>13</v>
      </c>
      <c r="L94" s="8"/>
      <c r="M94" s="8"/>
      <c r="N94" s="9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2:14" ht="36.75" customHeight="1">
      <c r="B95" s="11"/>
      <c r="C95" s="11"/>
      <c r="D95" s="15"/>
      <c r="E95" s="16"/>
      <c r="F95" s="21"/>
      <c r="G95" s="22"/>
      <c r="H95" s="7">
        <f t="shared" si="7"/>
        <v>0</v>
      </c>
      <c r="I95" s="23" t="s">
        <v>57</v>
      </c>
      <c r="J95" s="25"/>
      <c r="K95" s="7" t="s">
        <v>13</v>
      </c>
      <c r="L95" s="8"/>
      <c r="M95" s="8"/>
      <c r="N95" s="9"/>
    </row>
    <row r="96" spans="2:14" ht="36.75" customHeight="1">
      <c r="B96" s="11"/>
      <c r="C96" s="11"/>
      <c r="D96" s="15"/>
      <c r="E96" s="16"/>
      <c r="F96" s="21"/>
      <c r="G96" s="22"/>
      <c r="H96" s="7">
        <f t="shared" si="7"/>
        <v>0</v>
      </c>
      <c r="I96" s="23" t="s">
        <v>57</v>
      </c>
      <c r="J96" s="25"/>
      <c r="K96" s="7" t="s">
        <v>13</v>
      </c>
      <c r="L96" s="8"/>
      <c r="M96" s="8"/>
      <c r="N96" s="9"/>
    </row>
    <row r="97" spans="2:14" ht="36.75" customHeight="1">
      <c r="B97" s="11"/>
      <c r="C97" s="11"/>
      <c r="D97" s="15"/>
      <c r="E97" s="16"/>
      <c r="F97" s="21"/>
      <c r="G97" s="22"/>
      <c r="H97" s="7">
        <f t="shared" si="7"/>
        <v>0</v>
      </c>
      <c r="I97" s="23" t="s">
        <v>57</v>
      </c>
      <c r="J97" s="25"/>
      <c r="K97" s="7" t="s">
        <v>13</v>
      </c>
      <c r="L97" s="8"/>
      <c r="M97" s="9"/>
      <c r="N97" s="9"/>
    </row>
    <row r="98" spans="2:14" ht="36.75" customHeight="1">
      <c r="B98" s="11"/>
      <c r="C98" s="11"/>
      <c r="D98" s="15"/>
      <c r="E98" s="16"/>
      <c r="F98" s="21"/>
      <c r="G98" s="22"/>
      <c r="H98" s="7">
        <f t="shared" si="7"/>
        <v>0</v>
      </c>
      <c r="I98" s="23" t="s">
        <v>57</v>
      </c>
      <c r="J98" s="25"/>
      <c r="K98" s="7" t="s">
        <v>13</v>
      </c>
      <c r="L98" s="8"/>
      <c r="M98" s="9"/>
      <c r="N98" s="9"/>
    </row>
    <row r="99" spans="2:14" ht="36.75" customHeight="1">
      <c r="B99" s="11"/>
      <c r="C99" s="11"/>
      <c r="D99" s="15"/>
      <c r="E99" s="16"/>
      <c r="F99" s="21"/>
      <c r="G99" s="22"/>
      <c r="H99" s="7">
        <f t="shared" si="7"/>
        <v>0</v>
      </c>
      <c r="I99" s="23" t="s">
        <v>57</v>
      </c>
      <c r="J99" s="25"/>
      <c r="K99" s="7" t="s">
        <v>13</v>
      </c>
      <c r="L99" s="8"/>
      <c r="M99" s="9"/>
      <c r="N99" s="9"/>
    </row>
    <row r="100" spans="2:14" ht="36.75" customHeight="1">
      <c r="B100" s="11"/>
      <c r="C100" s="11"/>
      <c r="D100" s="15"/>
      <c r="E100" s="16"/>
      <c r="F100" s="21"/>
      <c r="G100" s="22"/>
      <c r="H100" s="7">
        <f t="shared" si="7"/>
        <v>0</v>
      </c>
      <c r="I100" s="23" t="s">
        <v>57</v>
      </c>
      <c r="J100" s="25"/>
      <c r="K100" s="7" t="s">
        <v>13</v>
      </c>
      <c r="L100" s="8"/>
      <c r="M100" s="9"/>
      <c r="N100" s="9"/>
    </row>
    <row r="101" spans="2:14" ht="36.75" customHeight="1">
      <c r="B101" s="11"/>
      <c r="C101" s="11"/>
      <c r="D101" s="15"/>
      <c r="E101" s="16"/>
      <c r="F101" s="21"/>
      <c r="G101" s="22"/>
      <c r="H101" s="7">
        <f t="shared" si="7"/>
        <v>0</v>
      </c>
      <c r="I101" s="23" t="s">
        <v>57</v>
      </c>
      <c r="J101" s="25"/>
      <c r="K101" s="7" t="s">
        <v>13</v>
      </c>
      <c r="L101" s="8"/>
      <c r="M101" s="8"/>
      <c r="N101" s="9"/>
    </row>
    <row r="102" spans="2:14" ht="36.75" customHeight="1">
      <c r="B102" s="11"/>
      <c r="C102" s="11"/>
      <c r="D102" s="15"/>
      <c r="E102" s="16"/>
      <c r="F102" s="21"/>
      <c r="G102" s="22"/>
      <c r="H102" s="7">
        <f t="shared" si="7"/>
        <v>0</v>
      </c>
      <c r="I102" s="23" t="s">
        <v>57</v>
      </c>
      <c r="J102" s="25"/>
      <c r="K102" s="7" t="s">
        <v>13</v>
      </c>
      <c r="L102" s="8"/>
      <c r="M102" s="9"/>
      <c r="N102" s="9"/>
    </row>
    <row r="103" spans="2:14" ht="36.75" customHeight="1">
      <c r="B103" s="11"/>
      <c r="C103" s="11"/>
      <c r="D103" s="15"/>
      <c r="E103" s="16"/>
      <c r="F103" s="21"/>
      <c r="G103" s="22"/>
      <c r="H103" s="7">
        <f t="shared" si="7"/>
        <v>0</v>
      </c>
      <c r="I103" s="23" t="s">
        <v>57</v>
      </c>
      <c r="J103" s="25"/>
      <c r="K103" s="7" t="s">
        <v>13</v>
      </c>
      <c r="L103" s="8"/>
      <c r="M103" s="8"/>
      <c r="N103" s="9"/>
    </row>
    <row r="104" spans="2:14" ht="36.75" customHeight="1">
      <c r="B104" s="11"/>
      <c r="C104" s="11"/>
      <c r="D104" s="15"/>
      <c r="E104" s="16"/>
      <c r="F104" s="21"/>
      <c r="G104" s="22"/>
      <c r="H104" s="7">
        <f t="shared" si="7"/>
        <v>0</v>
      </c>
      <c r="I104" s="23" t="s">
        <v>57</v>
      </c>
      <c r="J104" s="25"/>
      <c r="K104" s="7" t="s">
        <v>13</v>
      </c>
      <c r="L104" s="8"/>
      <c r="M104" s="9"/>
      <c r="N104" s="9"/>
    </row>
    <row r="105" spans="2:14" ht="36.75" customHeight="1">
      <c r="B105" s="11"/>
      <c r="C105" s="11"/>
      <c r="D105" s="15"/>
      <c r="E105" s="17"/>
      <c r="F105" s="21"/>
      <c r="G105" s="22"/>
      <c r="H105" s="7">
        <f t="shared" si="7"/>
        <v>0</v>
      </c>
      <c r="I105" s="23" t="s">
        <v>57</v>
      </c>
      <c r="J105" s="25"/>
      <c r="K105" s="7" t="s">
        <v>13</v>
      </c>
      <c r="L105" s="8"/>
      <c r="M105" s="9"/>
      <c r="N105" s="9"/>
    </row>
    <row r="106" spans="2:14" ht="36.75" customHeight="1">
      <c r="B106" s="11"/>
      <c r="C106" s="11"/>
      <c r="D106" s="15"/>
      <c r="E106" s="17"/>
      <c r="F106" s="21"/>
      <c r="G106" s="22"/>
      <c r="H106" s="7">
        <f t="shared" si="7"/>
        <v>0</v>
      </c>
      <c r="I106" s="23" t="s">
        <v>57</v>
      </c>
      <c r="J106" s="25"/>
      <c r="K106" s="7" t="s">
        <v>13</v>
      </c>
      <c r="L106" s="8"/>
      <c r="M106" s="9"/>
      <c r="N106" s="9"/>
    </row>
    <row r="107" spans="1:42" ht="36.75" customHeight="1">
      <c r="A107" s="8"/>
      <c r="B107" s="11"/>
      <c r="C107" s="11"/>
      <c r="D107" s="15"/>
      <c r="E107" s="17"/>
      <c r="F107" s="21"/>
      <c r="G107" s="22"/>
      <c r="H107" s="7">
        <f t="shared" si="7"/>
        <v>0</v>
      </c>
      <c r="I107" s="23" t="s">
        <v>57</v>
      </c>
      <c r="J107" s="25"/>
      <c r="K107" s="7" t="s">
        <v>13</v>
      </c>
      <c r="L107" s="8"/>
      <c r="M107" s="8"/>
      <c r="N107" s="9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2:14" ht="36.75" customHeight="1">
      <c r="B108" s="11"/>
      <c r="C108" s="11"/>
      <c r="D108" s="15"/>
      <c r="E108" s="17"/>
      <c r="F108" s="21"/>
      <c r="G108" s="22"/>
      <c r="H108" s="7">
        <f t="shared" si="7"/>
        <v>0</v>
      </c>
      <c r="I108" s="23" t="s">
        <v>57</v>
      </c>
      <c r="J108" s="25"/>
      <c r="K108" s="7" t="s">
        <v>13</v>
      </c>
      <c r="L108" s="8"/>
      <c r="M108" s="8"/>
      <c r="N108" s="9"/>
    </row>
    <row r="109" spans="2:14" ht="36.75" customHeight="1">
      <c r="B109" s="11"/>
      <c r="C109" s="11"/>
      <c r="D109" s="15"/>
      <c r="E109" s="17"/>
      <c r="F109" s="21"/>
      <c r="G109" s="22"/>
      <c r="H109" s="7">
        <f t="shared" si="7"/>
        <v>0</v>
      </c>
      <c r="I109" s="23" t="s">
        <v>57</v>
      </c>
      <c r="J109" s="25"/>
      <c r="K109" s="7" t="s">
        <v>13</v>
      </c>
      <c r="L109" s="8"/>
      <c r="M109" s="8"/>
      <c r="N109" s="9"/>
    </row>
    <row r="110" spans="2:14" ht="36.75" customHeight="1">
      <c r="B110" s="11"/>
      <c r="C110" s="11"/>
      <c r="D110" s="15"/>
      <c r="E110" s="17"/>
      <c r="F110" s="21"/>
      <c r="G110" s="22"/>
      <c r="H110" s="7">
        <f t="shared" si="7"/>
        <v>0</v>
      </c>
      <c r="I110" s="23" t="s">
        <v>57</v>
      </c>
      <c r="J110" s="25"/>
      <c r="K110" s="7" t="s">
        <v>13</v>
      </c>
      <c r="L110" s="8"/>
      <c r="M110" s="9"/>
      <c r="N110" s="9"/>
    </row>
    <row r="111" spans="2:14" ht="36.75" customHeight="1">
      <c r="B111" s="11"/>
      <c r="C111" s="11"/>
      <c r="D111" s="15"/>
      <c r="E111" s="17"/>
      <c r="F111" s="21"/>
      <c r="G111" s="22"/>
      <c r="H111" s="7">
        <f t="shared" si="7"/>
        <v>0</v>
      </c>
      <c r="I111" s="23" t="s">
        <v>57</v>
      </c>
      <c r="J111" s="25"/>
      <c r="K111" s="7" t="s">
        <v>13</v>
      </c>
      <c r="L111" s="8"/>
      <c r="M111" s="9"/>
      <c r="N111" s="9"/>
    </row>
    <row r="112" spans="2:14" ht="36.75" customHeight="1">
      <c r="B112" s="11"/>
      <c r="C112" s="11"/>
      <c r="D112" s="15"/>
      <c r="E112" s="17"/>
      <c r="F112" s="21"/>
      <c r="G112" s="22"/>
      <c r="H112" s="7">
        <f t="shared" si="7"/>
        <v>0</v>
      </c>
      <c r="I112" s="23" t="s">
        <v>57</v>
      </c>
      <c r="J112" s="25"/>
      <c r="K112" s="7" t="s">
        <v>13</v>
      </c>
      <c r="L112" s="8"/>
      <c r="M112" s="9"/>
      <c r="N112" s="9"/>
    </row>
    <row r="113" spans="2:14" ht="36.75" customHeight="1">
      <c r="B113" s="11"/>
      <c r="C113" s="11"/>
      <c r="D113" s="15"/>
      <c r="E113" s="17"/>
      <c r="F113" s="21"/>
      <c r="G113" s="22"/>
      <c r="H113" s="7">
        <f t="shared" si="7"/>
        <v>0</v>
      </c>
      <c r="I113" s="23" t="s">
        <v>57</v>
      </c>
      <c r="J113" s="25"/>
      <c r="K113" s="7" t="s">
        <v>13</v>
      </c>
      <c r="L113" s="8"/>
      <c r="M113" s="9"/>
      <c r="N113" s="9"/>
    </row>
    <row r="114" spans="2:14" ht="36.75" customHeight="1">
      <c r="B114" s="11"/>
      <c r="C114" s="11"/>
      <c r="D114" s="15"/>
      <c r="E114" s="17"/>
      <c r="F114" s="21"/>
      <c r="G114" s="22"/>
      <c r="H114" s="7">
        <f t="shared" si="7"/>
        <v>0</v>
      </c>
      <c r="I114" s="23" t="s">
        <v>57</v>
      </c>
      <c r="J114" s="25"/>
      <c r="K114" s="7" t="s">
        <v>13</v>
      </c>
      <c r="L114" s="8"/>
      <c r="M114" s="8"/>
      <c r="N114" s="9"/>
    </row>
    <row r="115" spans="2:14" ht="36.75" customHeight="1">
      <c r="B115" s="11"/>
      <c r="C115" s="11"/>
      <c r="D115" s="15"/>
      <c r="E115" s="17"/>
      <c r="F115" s="21"/>
      <c r="G115" s="22"/>
      <c r="H115" s="7">
        <f t="shared" si="7"/>
        <v>0</v>
      </c>
      <c r="I115" s="23" t="s">
        <v>57</v>
      </c>
      <c r="J115" s="25"/>
      <c r="K115" s="7" t="s">
        <v>13</v>
      </c>
      <c r="L115" s="8"/>
      <c r="M115" s="9"/>
      <c r="N115" s="9"/>
    </row>
    <row r="116" spans="2:14" ht="36.75" customHeight="1">
      <c r="B116" s="11"/>
      <c r="C116" s="11"/>
      <c r="D116" s="15"/>
      <c r="E116" s="17"/>
      <c r="F116" s="21"/>
      <c r="G116" s="22"/>
      <c r="H116" s="7">
        <f t="shared" si="7"/>
        <v>0</v>
      </c>
      <c r="I116" s="23" t="s">
        <v>57</v>
      </c>
      <c r="J116" s="25"/>
      <c r="K116" s="7" t="s">
        <v>13</v>
      </c>
      <c r="L116" s="8"/>
      <c r="M116" s="8"/>
      <c r="N116" s="9"/>
    </row>
    <row r="117" spans="2:14" ht="36.75" customHeight="1">
      <c r="B117" s="10"/>
      <c r="C117" s="10"/>
      <c r="D117" s="13"/>
      <c r="E117" s="14"/>
      <c r="F117" s="18"/>
      <c r="G117" s="19"/>
      <c r="H117" s="6"/>
      <c r="I117" s="20" t="s">
        <v>57</v>
      </c>
      <c r="J117" s="25"/>
      <c r="K117" s="6"/>
      <c r="L117" s="8"/>
      <c r="M117" s="9"/>
      <c r="N117" s="9"/>
    </row>
    <row r="118" spans="2:14" ht="36.75" customHeight="1">
      <c r="B118" s="11"/>
      <c r="C118" s="11"/>
      <c r="D118" s="15"/>
      <c r="E118" s="16"/>
      <c r="F118" s="21"/>
      <c r="G118" s="22"/>
      <c r="H118" s="7">
        <f t="shared" si="7"/>
        <v>0</v>
      </c>
      <c r="I118" s="23" t="s">
        <v>57</v>
      </c>
      <c r="J118" s="25"/>
      <c r="K118" s="7" t="s">
        <v>13</v>
      </c>
      <c r="L118" s="8"/>
      <c r="M118" s="9"/>
      <c r="N118" s="9"/>
    </row>
    <row r="119" spans="2:14" ht="36.75" customHeight="1">
      <c r="B119" s="11"/>
      <c r="C119" s="11"/>
      <c r="D119" s="15"/>
      <c r="E119" s="17"/>
      <c r="F119" s="21"/>
      <c r="G119" s="22"/>
      <c r="H119" s="7">
        <f t="shared" si="7"/>
        <v>0</v>
      </c>
      <c r="I119" s="23" t="s">
        <v>57</v>
      </c>
      <c r="J119" s="25"/>
      <c r="K119" s="7" t="s">
        <v>13</v>
      </c>
      <c r="L119" s="8"/>
      <c r="M119" s="9"/>
      <c r="N119" s="9"/>
    </row>
    <row r="120" spans="1:42" ht="36.75" customHeight="1">
      <c r="A120" s="8"/>
      <c r="B120" s="11"/>
      <c r="C120" s="11"/>
      <c r="D120" s="15"/>
      <c r="E120" s="16"/>
      <c r="F120" s="21"/>
      <c r="G120" s="22"/>
      <c r="H120" s="7">
        <f t="shared" si="7"/>
        <v>0</v>
      </c>
      <c r="I120" s="23" t="s">
        <v>57</v>
      </c>
      <c r="J120" s="25"/>
      <c r="K120" s="7" t="s">
        <v>13</v>
      </c>
      <c r="L120" s="8"/>
      <c r="M120" s="8"/>
      <c r="N120" s="9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2:14" ht="36.75" customHeight="1">
      <c r="B121" s="11"/>
      <c r="C121" s="11"/>
      <c r="D121" s="15"/>
      <c r="E121" s="17"/>
      <c r="F121" s="21"/>
      <c r="G121" s="22"/>
      <c r="H121" s="7">
        <f t="shared" si="7"/>
        <v>0</v>
      </c>
      <c r="I121" s="23" t="s">
        <v>57</v>
      </c>
      <c r="J121" s="25"/>
      <c r="K121" s="7" t="s">
        <v>13</v>
      </c>
      <c r="L121" s="8"/>
      <c r="M121" s="8"/>
      <c r="N121" s="9"/>
    </row>
    <row r="122" spans="2:14" ht="36.75" customHeight="1">
      <c r="B122" s="11"/>
      <c r="C122" s="11"/>
      <c r="D122" s="15"/>
      <c r="E122" s="17"/>
      <c r="F122" s="21"/>
      <c r="G122" s="22"/>
      <c r="H122" s="7">
        <f t="shared" si="7"/>
        <v>0</v>
      </c>
      <c r="I122" s="23" t="s">
        <v>57</v>
      </c>
      <c r="J122" s="25"/>
      <c r="K122" s="7" t="s">
        <v>13</v>
      </c>
      <c r="L122" s="8"/>
      <c r="M122" s="8"/>
      <c r="N122" s="9"/>
    </row>
    <row r="123" spans="2:14" ht="36.75" customHeight="1">
      <c r="B123" s="11"/>
      <c r="C123" s="11"/>
      <c r="D123" s="15"/>
      <c r="E123" s="16"/>
      <c r="F123" s="21"/>
      <c r="G123" s="22"/>
      <c r="H123" s="7">
        <f t="shared" si="7"/>
        <v>0</v>
      </c>
      <c r="I123" s="23" t="s">
        <v>57</v>
      </c>
      <c r="J123" s="25"/>
      <c r="K123" s="7" t="s">
        <v>13</v>
      </c>
      <c r="L123" s="8"/>
      <c r="M123" s="9"/>
      <c r="N123" s="9"/>
    </row>
    <row r="124" spans="2:14" ht="36.75" customHeight="1">
      <c r="B124" s="11"/>
      <c r="C124" s="11"/>
      <c r="D124" s="15"/>
      <c r="E124" s="16"/>
      <c r="F124" s="21"/>
      <c r="G124" s="22"/>
      <c r="H124" s="7">
        <f t="shared" si="7"/>
        <v>0</v>
      </c>
      <c r="I124" s="23" t="s">
        <v>57</v>
      </c>
      <c r="J124" s="25"/>
      <c r="K124" s="7" t="s">
        <v>13</v>
      </c>
      <c r="L124" s="8"/>
      <c r="M124" s="9"/>
      <c r="N124" s="9"/>
    </row>
    <row r="125" spans="2:14" ht="36.75" customHeight="1">
      <c r="B125" s="11"/>
      <c r="C125" s="11"/>
      <c r="D125" s="15"/>
      <c r="E125" s="16"/>
      <c r="F125" s="21"/>
      <c r="G125" s="22"/>
      <c r="H125" s="7">
        <f t="shared" si="7"/>
        <v>0</v>
      </c>
      <c r="I125" s="23" t="s">
        <v>57</v>
      </c>
      <c r="J125" s="25"/>
      <c r="K125" s="7" t="s">
        <v>13</v>
      </c>
      <c r="L125" s="8"/>
      <c r="M125" s="9"/>
      <c r="N125" s="9"/>
    </row>
    <row r="126" spans="2:14" ht="36.75" customHeight="1">
      <c r="B126" s="11"/>
      <c r="C126" s="11"/>
      <c r="D126" s="15"/>
      <c r="E126" s="16"/>
      <c r="F126" s="21"/>
      <c r="G126" s="22"/>
      <c r="H126" s="7">
        <f t="shared" si="7"/>
        <v>0</v>
      </c>
      <c r="I126" s="23" t="s">
        <v>57</v>
      </c>
      <c r="J126" s="25"/>
      <c r="K126" s="7" t="s">
        <v>13</v>
      </c>
      <c r="L126" s="8"/>
      <c r="M126" s="9"/>
      <c r="N126" s="9"/>
    </row>
    <row r="127" spans="2:14" ht="36.75" customHeight="1">
      <c r="B127" s="10"/>
      <c r="C127" s="10"/>
      <c r="D127" s="13"/>
      <c r="E127" s="14"/>
      <c r="F127" s="18"/>
      <c r="G127" s="19"/>
      <c r="H127" s="6"/>
      <c r="I127" s="20" t="s">
        <v>57</v>
      </c>
      <c r="J127" s="25"/>
      <c r="K127" s="6"/>
      <c r="L127" s="8"/>
      <c r="M127" s="8"/>
      <c r="N127" s="9"/>
    </row>
    <row r="128" spans="2:14" ht="36.75" customHeight="1">
      <c r="B128" s="11"/>
      <c r="C128" s="11"/>
      <c r="D128" s="15"/>
      <c r="E128" s="16"/>
      <c r="F128" s="21"/>
      <c r="G128" s="22"/>
      <c r="H128" s="7">
        <f t="shared" si="7"/>
        <v>0</v>
      </c>
      <c r="I128" s="23" t="s">
        <v>57</v>
      </c>
      <c r="J128" s="25"/>
      <c r="K128" s="7" t="s">
        <v>13</v>
      </c>
      <c r="L128" s="8"/>
      <c r="M128" s="9"/>
      <c r="N128" s="9"/>
    </row>
    <row r="129" spans="2:14" ht="36.75" customHeight="1">
      <c r="B129" s="10"/>
      <c r="C129" s="10"/>
      <c r="D129" s="13"/>
      <c r="E129" s="14"/>
      <c r="F129" s="18"/>
      <c r="G129" s="19"/>
      <c r="H129" s="6"/>
      <c r="I129" s="20" t="s">
        <v>57</v>
      </c>
      <c r="J129" s="25"/>
      <c r="K129" s="6"/>
      <c r="L129" s="8"/>
      <c r="M129" s="8"/>
      <c r="N129" s="9"/>
    </row>
    <row r="130" spans="2:14" ht="36.75" customHeight="1">
      <c r="B130" s="11"/>
      <c r="C130" s="11"/>
      <c r="D130" s="15"/>
      <c r="E130" s="16"/>
      <c r="F130" s="21"/>
      <c r="G130" s="22"/>
      <c r="H130" s="7">
        <f t="shared" si="7"/>
        <v>0</v>
      </c>
      <c r="I130" s="23" t="s">
        <v>57</v>
      </c>
      <c r="J130" s="25"/>
      <c r="K130" s="7" t="s">
        <v>13</v>
      </c>
      <c r="L130" s="8"/>
      <c r="M130" s="9"/>
      <c r="N130" s="9"/>
    </row>
    <row r="131" spans="2:14" ht="36.75" customHeight="1">
      <c r="B131" s="10"/>
      <c r="C131" s="10"/>
      <c r="D131" s="13"/>
      <c r="E131" s="14"/>
      <c r="F131" s="18"/>
      <c r="G131" s="19"/>
      <c r="H131" s="6"/>
      <c r="I131" s="20" t="s">
        <v>57</v>
      </c>
      <c r="J131" s="25"/>
      <c r="K131" s="6"/>
      <c r="L131" s="8"/>
      <c r="M131" s="9"/>
      <c r="N131" s="9"/>
    </row>
    <row r="132" spans="2:14" ht="36.75" customHeight="1">
      <c r="B132" s="11"/>
      <c r="C132" s="11"/>
      <c r="D132" s="15"/>
      <c r="E132" s="16"/>
      <c r="F132" s="21"/>
      <c r="G132" s="22"/>
      <c r="H132" s="7">
        <f t="shared" si="7"/>
        <v>0</v>
      </c>
      <c r="I132" s="23" t="s">
        <v>57</v>
      </c>
      <c r="J132" s="25"/>
      <c r="K132" s="7" t="s">
        <v>13</v>
      </c>
      <c r="L132" s="8"/>
      <c r="M132" s="9"/>
      <c r="N132" s="9"/>
    </row>
    <row r="133" spans="1:42" ht="36.75" customHeight="1">
      <c r="A133" s="8"/>
      <c r="B133" s="11"/>
      <c r="C133" s="11"/>
      <c r="D133" s="15"/>
      <c r="E133" s="16"/>
      <c r="F133" s="21"/>
      <c r="G133" s="22"/>
      <c r="H133" s="7">
        <f t="shared" si="7"/>
        <v>0</v>
      </c>
      <c r="I133" s="23" t="s">
        <v>57</v>
      </c>
      <c r="J133" s="25"/>
      <c r="K133" s="7" t="s">
        <v>13</v>
      </c>
      <c r="L133" s="8"/>
      <c r="M133" s="8"/>
      <c r="N133" s="9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2:14" ht="36.75" customHeight="1">
      <c r="B134" s="11"/>
      <c r="C134" s="11"/>
      <c r="D134" s="15"/>
      <c r="E134" s="16"/>
      <c r="F134" s="21"/>
      <c r="G134" s="22"/>
      <c r="H134" s="7">
        <f t="shared" si="7"/>
        <v>0</v>
      </c>
      <c r="I134" s="23" t="s">
        <v>57</v>
      </c>
      <c r="J134" s="25"/>
      <c r="K134" s="7" t="s">
        <v>13</v>
      </c>
      <c r="L134" s="8"/>
      <c r="M134" s="8"/>
      <c r="N134" s="9"/>
    </row>
    <row r="135" spans="2:14" ht="36.75" customHeight="1">
      <c r="B135" s="11"/>
      <c r="C135" s="11"/>
      <c r="D135" s="15"/>
      <c r="E135" s="16"/>
      <c r="F135" s="21"/>
      <c r="G135" s="22"/>
      <c r="H135" s="7">
        <f t="shared" si="7"/>
        <v>0</v>
      </c>
      <c r="I135" s="23" t="s">
        <v>57</v>
      </c>
      <c r="J135" s="25"/>
      <c r="K135" s="7" t="s">
        <v>13</v>
      </c>
      <c r="L135" s="8"/>
      <c r="M135" s="8"/>
      <c r="N135" s="9"/>
    </row>
    <row r="136" spans="2:14" ht="36.75" customHeight="1">
      <c r="B136" s="10"/>
      <c r="C136" s="10"/>
      <c r="D136" s="13"/>
      <c r="E136" s="14"/>
      <c r="F136" s="18"/>
      <c r="G136" s="19"/>
      <c r="H136" s="6"/>
      <c r="I136" s="20" t="s">
        <v>57</v>
      </c>
      <c r="J136" s="25"/>
      <c r="K136" s="6"/>
      <c r="L136" s="8"/>
      <c r="M136" s="9"/>
      <c r="N136" s="9"/>
    </row>
    <row r="137" spans="2:14" ht="36.75" customHeight="1">
      <c r="B137" s="11"/>
      <c r="C137" s="11"/>
      <c r="D137" s="15"/>
      <c r="E137" s="16"/>
      <c r="F137" s="21"/>
      <c r="G137" s="22"/>
      <c r="H137" s="7">
        <f t="shared" si="7"/>
        <v>0</v>
      </c>
      <c r="I137" s="23" t="s">
        <v>57</v>
      </c>
      <c r="J137" s="25"/>
      <c r="K137" s="7" t="s">
        <v>13</v>
      </c>
      <c r="L137" s="8"/>
      <c r="M137" s="9"/>
      <c r="N137" s="9"/>
    </row>
    <row r="138" spans="2:14" ht="36.75" customHeight="1">
      <c r="B138" s="10"/>
      <c r="C138" s="10"/>
      <c r="D138" s="13"/>
      <c r="E138" s="14"/>
      <c r="F138" s="18"/>
      <c r="G138" s="19"/>
      <c r="H138" s="6">
        <f>SUM(H93:H137)</f>
        <v>0</v>
      </c>
      <c r="I138" s="6"/>
      <c r="J138" s="25"/>
      <c r="K138" s="6">
        <v>0</v>
      </c>
      <c r="L138" s="8"/>
      <c r="M138" s="9"/>
      <c r="N138" s="9"/>
    </row>
    <row r="139" spans="2:14" ht="36.75" customHeight="1">
      <c r="B139" s="10"/>
      <c r="C139" s="10"/>
      <c r="D139" s="13"/>
      <c r="E139" s="14"/>
      <c r="F139" s="18"/>
      <c r="G139" s="19"/>
      <c r="H139" s="6"/>
      <c r="I139" s="18"/>
      <c r="J139" s="25"/>
      <c r="K139" s="6"/>
      <c r="L139" s="8"/>
      <c r="M139" s="9"/>
      <c r="N139" s="9"/>
    </row>
    <row r="140" spans="2:14" ht="36.75" customHeight="1">
      <c r="B140" s="10"/>
      <c r="C140" s="10"/>
      <c r="D140" s="13"/>
      <c r="E140" s="14"/>
      <c r="F140" s="18"/>
      <c r="G140" s="19"/>
      <c r="H140" s="6"/>
      <c r="I140" s="18"/>
      <c r="J140" s="25"/>
      <c r="K140" s="6"/>
      <c r="L140" s="8"/>
      <c r="M140" s="8"/>
      <c r="N140" s="9"/>
    </row>
    <row r="141" spans="2:14" ht="36.75" customHeight="1">
      <c r="B141" s="10"/>
      <c r="C141" s="10"/>
      <c r="D141" s="13"/>
      <c r="E141" s="14"/>
      <c r="F141" s="18"/>
      <c r="G141" s="19"/>
      <c r="H141" s="6"/>
      <c r="I141" s="20" t="s">
        <v>57</v>
      </c>
      <c r="J141" s="25"/>
      <c r="K141" s="6"/>
      <c r="L141" s="8"/>
      <c r="M141" s="9"/>
      <c r="N141" s="9"/>
    </row>
    <row r="142" spans="2:14" ht="36.75" customHeight="1">
      <c r="B142" s="10"/>
      <c r="C142" s="10"/>
      <c r="D142" s="13"/>
      <c r="E142" s="14"/>
      <c r="F142" s="18"/>
      <c r="G142" s="19"/>
      <c r="H142" s="6"/>
      <c r="I142" s="20" t="s">
        <v>57</v>
      </c>
      <c r="J142" s="25"/>
      <c r="K142" s="6"/>
      <c r="L142" s="8"/>
      <c r="M142" s="8"/>
      <c r="N142" s="9"/>
    </row>
    <row r="143" spans="2:14" ht="36.75" customHeight="1">
      <c r="B143" s="10"/>
      <c r="C143" s="10"/>
      <c r="D143" s="13"/>
      <c r="E143" s="14"/>
      <c r="F143" s="18"/>
      <c r="G143" s="19"/>
      <c r="H143" s="6"/>
      <c r="I143" s="20" t="s">
        <v>57</v>
      </c>
      <c r="J143" s="25"/>
      <c r="K143" s="6"/>
      <c r="L143" s="8"/>
      <c r="M143" s="9"/>
      <c r="N143" s="9"/>
    </row>
    <row r="144" spans="2:14" ht="36.75" customHeight="1">
      <c r="B144" s="11"/>
      <c r="C144" s="11"/>
      <c r="D144" s="15"/>
      <c r="E144" s="16"/>
      <c r="F144" s="21"/>
      <c r="G144" s="22"/>
      <c r="H144" s="7">
        <f>$D144*$G144+IF($E144="",0,($E144/1000)*$G144)</f>
        <v>0</v>
      </c>
      <c r="I144" s="23" t="s">
        <v>57</v>
      </c>
      <c r="J144" s="25"/>
      <c r="K144" s="7" t="s">
        <v>13</v>
      </c>
      <c r="L144" s="8"/>
      <c r="M144" s="9"/>
      <c r="N144" s="9"/>
    </row>
    <row r="145" spans="2:14" ht="36.75" customHeight="1">
      <c r="B145" s="10"/>
      <c r="C145" s="10"/>
      <c r="D145" s="13"/>
      <c r="E145" s="14"/>
      <c r="F145" s="18"/>
      <c r="G145" s="19"/>
      <c r="H145" s="6"/>
      <c r="I145" s="20" t="s">
        <v>57</v>
      </c>
      <c r="J145" s="25"/>
      <c r="K145" s="6"/>
      <c r="L145" s="8"/>
      <c r="M145" s="9"/>
      <c r="N145" s="9"/>
    </row>
    <row r="146" spans="1:42" ht="36.75" customHeight="1">
      <c r="A146" s="8"/>
      <c r="B146" s="10"/>
      <c r="C146" s="10"/>
      <c r="D146" s="13"/>
      <c r="E146" s="14"/>
      <c r="F146" s="18"/>
      <c r="G146" s="19"/>
      <c r="H146" s="6"/>
      <c r="I146" s="20" t="s">
        <v>57</v>
      </c>
      <c r="J146" s="25"/>
      <c r="K146" s="6"/>
      <c r="L146" s="8"/>
      <c r="M146" s="8"/>
      <c r="N146" s="9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2:14" ht="36.75" customHeight="1">
      <c r="B147" s="11"/>
      <c r="C147" s="11"/>
      <c r="D147" s="15"/>
      <c r="E147" s="17"/>
      <c r="F147" s="21"/>
      <c r="G147" s="22"/>
      <c r="H147" s="7">
        <f>$D147*$G147+IF($E147="",0,($E147/1000)*$G147)</f>
        <v>0</v>
      </c>
      <c r="I147" s="23" t="s">
        <v>57</v>
      </c>
      <c r="J147" s="25"/>
      <c r="K147" s="7" t="s">
        <v>13</v>
      </c>
      <c r="L147" s="8"/>
      <c r="M147" s="9"/>
      <c r="N147" s="9"/>
    </row>
    <row r="148" spans="2:14" ht="36.75" customHeight="1">
      <c r="B148" s="11"/>
      <c r="C148" s="11"/>
      <c r="D148" s="15"/>
      <c r="E148" s="16"/>
      <c r="F148" s="21"/>
      <c r="G148" s="22"/>
      <c r="H148" s="7">
        <f>$D148*$G148+IF($E148="",0,($E148/1000)*$G148)</f>
        <v>0</v>
      </c>
      <c r="I148" s="23" t="s">
        <v>57</v>
      </c>
      <c r="J148" s="25"/>
      <c r="K148" s="7" t="s">
        <v>13</v>
      </c>
      <c r="L148" s="8"/>
      <c r="M148" s="9"/>
      <c r="N148" s="9"/>
    </row>
    <row r="149" spans="2:14" ht="36.75" customHeight="1">
      <c r="B149" s="11"/>
      <c r="C149" s="11"/>
      <c r="D149" s="15"/>
      <c r="E149" s="16"/>
      <c r="F149" s="21"/>
      <c r="G149" s="22"/>
      <c r="H149" s="7">
        <f>$D149*$G149+IF($E149="",0,($E149/1000)*$G149)</f>
        <v>0</v>
      </c>
      <c r="I149" s="23" t="s">
        <v>57</v>
      </c>
      <c r="J149" s="25"/>
      <c r="K149" s="7" t="s">
        <v>13</v>
      </c>
      <c r="L149" s="8"/>
      <c r="M149" s="9"/>
      <c r="N149" s="9"/>
    </row>
    <row r="150" spans="2:14" ht="36.75" customHeight="1">
      <c r="B150" s="10"/>
      <c r="C150" s="10"/>
      <c r="D150" s="13"/>
      <c r="E150" s="14"/>
      <c r="F150" s="18"/>
      <c r="G150" s="19"/>
      <c r="H150" s="6">
        <f>SUM(H144:H149)</f>
        <v>0</v>
      </c>
      <c r="I150" s="18"/>
      <c r="J150" s="25"/>
      <c r="K150" s="6">
        <v>0</v>
      </c>
      <c r="L150" s="8"/>
      <c r="M150" s="8"/>
      <c r="N150" s="9"/>
    </row>
    <row r="151" spans="2:14" ht="36.75" customHeight="1">
      <c r="B151" s="10"/>
      <c r="C151" s="10"/>
      <c r="D151" s="13"/>
      <c r="E151" s="14"/>
      <c r="F151" s="18"/>
      <c r="G151" s="19"/>
      <c r="H151" s="6"/>
      <c r="I151" s="18"/>
      <c r="J151" s="25"/>
      <c r="K151" s="6"/>
      <c r="L151" s="8"/>
      <c r="M151" s="8"/>
      <c r="N151" s="8"/>
    </row>
    <row r="152" spans="2:14" ht="36.75" customHeight="1">
      <c r="B152" s="10"/>
      <c r="C152" s="10"/>
      <c r="D152" s="13"/>
      <c r="E152" s="14"/>
      <c r="F152" s="18"/>
      <c r="G152" s="19"/>
      <c r="H152" s="6"/>
      <c r="I152" s="18"/>
      <c r="J152" s="25"/>
      <c r="K152" s="6"/>
      <c r="L152" s="8"/>
      <c r="M152" s="8"/>
      <c r="N152" s="8"/>
    </row>
    <row r="153" spans="2:14" ht="36.75" customHeight="1">
      <c r="B153" s="10"/>
      <c r="C153" s="10"/>
      <c r="D153" s="13"/>
      <c r="E153" s="14"/>
      <c r="F153" s="18"/>
      <c r="G153" s="19"/>
      <c r="H153" s="6"/>
      <c r="I153" s="20" t="s">
        <v>57</v>
      </c>
      <c r="J153" s="25"/>
      <c r="K153" s="6"/>
      <c r="L153" s="8"/>
      <c r="M153" s="8"/>
      <c r="N153" s="9"/>
    </row>
    <row r="154" spans="2:14" ht="36.75" customHeight="1">
      <c r="B154" s="10"/>
      <c r="C154" s="10"/>
      <c r="D154" s="13"/>
      <c r="E154" s="14"/>
      <c r="F154" s="18"/>
      <c r="G154" s="19"/>
      <c r="H154" s="6"/>
      <c r="I154" s="20" t="s">
        <v>57</v>
      </c>
      <c r="J154" s="25"/>
      <c r="K154" s="6"/>
      <c r="L154" s="8"/>
      <c r="M154" s="8"/>
      <c r="N154" s="9"/>
    </row>
    <row r="155" spans="2:14" ht="36.75" customHeight="1">
      <c r="B155" s="10"/>
      <c r="C155" s="10"/>
      <c r="D155" s="13"/>
      <c r="E155" s="14"/>
      <c r="F155" s="18"/>
      <c r="G155" s="19"/>
      <c r="H155" s="6"/>
      <c r="I155" s="20" t="s">
        <v>57</v>
      </c>
      <c r="J155" s="25"/>
      <c r="K155" s="6"/>
      <c r="L155" s="8"/>
      <c r="M155" s="8"/>
      <c r="N155" s="9"/>
    </row>
    <row r="156" spans="2:14" ht="36.75" customHeight="1">
      <c r="B156" s="10"/>
      <c r="C156" s="10"/>
      <c r="D156" s="13"/>
      <c r="E156" s="14"/>
      <c r="F156" s="18"/>
      <c r="G156" s="19"/>
      <c r="H156" s="6"/>
      <c r="I156" s="20" t="s">
        <v>57</v>
      </c>
      <c r="J156" s="25"/>
      <c r="K156" s="6"/>
      <c r="L156" s="8"/>
      <c r="M156" s="8"/>
      <c r="N156" s="9"/>
    </row>
    <row r="157" spans="2:14" ht="36.75" customHeight="1">
      <c r="B157" s="11"/>
      <c r="C157" s="11"/>
      <c r="D157" s="15"/>
      <c r="E157" s="16"/>
      <c r="F157" s="21"/>
      <c r="G157" s="22"/>
      <c r="H157" s="7">
        <f aca="true" t="shared" si="8" ref="H157:H166">$D157*$G157+IF($E157="",0,($E157/1000)*$G157)</f>
        <v>0</v>
      </c>
      <c r="I157" s="23" t="s">
        <v>57</v>
      </c>
      <c r="J157" s="25"/>
      <c r="K157" s="7" t="s">
        <v>13</v>
      </c>
      <c r="L157" s="8"/>
      <c r="M157" s="9"/>
      <c r="N157" s="9"/>
    </row>
    <row r="158" spans="2:14" ht="36.75" customHeight="1">
      <c r="B158" s="11"/>
      <c r="C158" s="11"/>
      <c r="D158" s="15"/>
      <c r="E158" s="17"/>
      <c r="F158" s="21"/>
      <c r="G158" s="22"/>
      <c r="H158" s="7">
        <f t="shared" si="8"/>
        <v>0</v>
      </c>
      <c r="I158" s="23" t="s">
        <v>57</v>
      </c>
      <c r="J158" s="25"/>
      <c r="K158" s="7" t="s">
        <v>13</v>
      </c>
      <c r="L158" s="8"/>
      <c r="M158" s="9"/>
      <c r="N158" s="9"/>
    </row>
    <row r="159" spans="1:42" ht="36.75" customHeight="1">
      <c r="A159" s="8"/>
      <c r="B159" s="11"/>
      <c r="C159" s="11"/>
      <c r="D159" s="15"/>
      <c r="E159" s="17"/>
      <c r="F159" s="21"/>
      <c r="G159" s="22"/>
      <c r="H159" s="7">
        <f t="shared" si="8"/>
        <v>0</v>
      </c>
      <c r="I159" s="23" t="s">
        <v>57</v>
      </c>
      <c r="J159" s="25"/>
      <c r="K159" s="7" t="s">
        <v>13</v>
      </c>
      <c r="L159" s="8"/>
      <c r="M159" s="8"/>
      <c r="N159" s="9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2:14" ht="36.75" customHeight="1">
      <c r="B160" s="11"/>
      <c r="C160" s="11"/>
      <c r="D160" s="15"/>
      <c r="E160" s="17"/>
      <c r="F160" s="21"/>
      <c r="G160" s="22"/>
      <c r="H160" s="7">
        <f t="shared" si="8"/>
        <v>0</v>
      </c>
      <c r="I160" s="23" t="s">
        <v>57</v>
      </c>
      <c r="J160" s="25"/>
      <c r="K160" s="7" t="s">
        <v>13</v>
      </c>
      <c r="L160" s="8"/>
      <c r="M160" s="8"/>
      <c r="N160" s="9"/>
    </row>
    <row r="161" spans="2:14" ht="36.75" customHeight="1">
      <c r="B161" s="11"/>
      <c r="C161" s="11"/>
      <c r="D161" s="15"/>
      <c r="E161" s="16"/>
      <c r="F161" s="21"/>
      <c r="G161" s="22"/>
      <c r="H161" s="7">
        <f t="shared" si="8"/>
        <v>0</v>
      </c>
      <c r="I161" s="23" t="s">
        <v>57</v>
      </c>
      <c r="J161" s="25"/>
      <c r="K161" s="7" t="s">
        <v>13</v>
      </c>
      <c r="L161" s="8"/>
      <c r="M161" s="8"/>
      <c r="N161" s="9"/>
    </row>
    <row r="162" spans="2:14" ht="36.75" customHeight="1">
      <c r="B162" s="11"/>
      <c r="C162" s="11"/>
      <c r="D162" s="15"/>
      <c r="E162" s="17"/>
      <c r="F162" s="21"/>
      <c r="G162" s="22"/>
      <c r="H162" s="7">
        <f t="shared" si="8"/>
        <v>0</v>
      </c>
      <c r="I162" s="23" t="s">
        <v>57</v>
      </c>
      <c r="J162" s="25"/>
      <c r="K162" s="7" t="s">
        <v>13</v>
      </c>
      <c r="L162" s="8"/>
      <c r="M162" s="9"/>
      <c r="N162" s="9"/>
    </row>
    <row r="163" spans="2:14" ht="36.75" customHeight="1">
      <c r="B163" s="11"/>
      <c r="C163" s="11"/>
      <c r="D163" s="15"/>
      <c r="E163" s="17"/>
      <c r="F163" s="21"/>
      <c r="G163" s="22"/>
      <c r="H163" s="7">
        <f t="shared" si="8"/>
        <v>0</v>
      </c>
      <c r="I163" s="23" t="s">
        <v>57</v>
      </c>
      <c r="J163" s="25"/>
      <c r="K163" s="7" t="s">
        <v>13</v>
      </c>
      <c r="L163" s="8"/>
      <c r="M163" s="9"/>
      <c r="N163" s="9"/>
    </row>
    <row r="164" spans="2:14" ht="36.75" customHeight="1">
      <c r="B164" s="11"/>
      <c r="C164" s="11"/>
      <c r="D164" s="15"/>
      <c r="E164" s="17"/>
      <c r="F164" s="21"/>
      <c r="G164" s="22"/>
      <c r="H164" s="7">
        <f t="shared" si="8"/>
        <v>0</v>
      </c>
      <c r="I164" s="23" t="s">
        <v>57</v>
      </c>
      <c r="J164" s="25"/>
      <c r="K164" s="7" t="s">
        <v>13</v>
      </c>
      <c r="L164" s="8"/>
      <c r="M164" s="9"/>
      <c r="N164" s="9"/>
    </row>
    <row r="165" spans="2:14" ht="36.75" customHeight="1">
      <c r="B165" s="10"/>
      <c r="C165" s="10"/>
      <c r="D165" s="13"/>
      <c r="E165" s="14"/>
      <c r="F165" s="18"/>
      <c r="G165" s="19"/>
      <c r="H165" s="6"/>
      <c r="I165" s="20" t="s">
        <v>57</v>
      </c>
      <c r="J165" s="25"/>
      <c r="K165" s="6"/>
      <c r="L165" s="8"/>
      <c r="M165" s="9"/>
      <c r="N165" s="9"/>
    </row>
    <row r="166" spans="2:14" ht="36.75" customHeight="1">
      <c r="B166" s="11"/>
      <c r="C166" s="11"/>
      <c r="D166" s="15"/>
      <c r="E166" s="17"/>
      <c r="F166" s="21"/>
      <c r="G166" s="22"/>
      <c r="H166" s="7">
        <f t="shared" si="8"/>
        <v>0</v>
      </c>
      <c r="I166" s="23" t="s">
        <v>57</v>
      </c>
      <c r="J166" s="25"/>
      <c r="K166" s="7" t="s">
        <v>13</v>
      </c>
      <c r="L166" s="8"/>
      <c r="M166" s="8"/>
      <c r="N166" s="9"/>
    </row>
    <row r="167" spans="2:14" ht="36.75" customHeight="1">
      <c r="B167" s="10"/>
      <c r="C167" s="10"/>
      <c r="D167" s="13"/>
      <c r="E167" s="14"/>
      <c r="F167" s="18"/>
      <c r="G167" s="19"/>
      <c r="H167" s="6"/>
      <c r="I167" s="20" t="s">
        <v>57</v>
      </c>
      <c r="J167" s="25"/>
      <c r="K167" s="6"/>
      <c r="L167" s="8"/>
      <c r="M167" s="9"/>
      <c r="N167" s="9"/>
    </row>
    <row r="168" spans="2:14" ht="36.75" customHeight="1">
      <c r="B168" s="10"/>
      <c r="C168" s="10"/>
      <c r="D168" s="13"/>
      <c r="E168" s="14"/>
      <c r="F168" s="18"/>
      <c r="G168" s="19"/>
      <c r="H168" s="6"/>
      <c r="I168" s="20" t="s">
        <v>57</v>
      </c>
      <c r="J168" s="25"/>
      <c r="K168" s="6"/>
      <c r="L168" s="8"/>
      <c r="M168" s="8"/>
      <c r="N168" s="9"/>
    </row>
    <row r="169" spans="2:14" ht="36.75" customHeight="1">
      <c r="B169" s="10"/>
      <c r="C169" s="10"/>
      <c r="D169" s="13"/>
      <c r="E169" s="14"/>
      <c r="F169" s="18"/>
      <c r="G169" s="19"/>
      <c r="H169" s="6"/>
      <c r="I169" s="20" t="s">
        <v>57</v>
      </c>
      <c r="J169" s="25"/>
      <c r="K169" s="6"/>
      <c r="L169" s="8"/>
      <c r="M169" s="9"/>
      <c r="N169" s="9"/>
    </row>
    <row r="170" spans="2:14" ht="36.75" customHeight="1">
      <c r="B170" s="10"/>
      <c r="C170" s="10"/>
      <c r="D170" s="13"/>
      <c r="E170" s="14"/>
      <c r="F170" s="18"/>
      <c r="G170" s="19"/>
      <c r="H170" s="6"/>
      <c r="I170" s="20" t="s">
        <v>57</v>
      </c>
      <c r="J170" s="25"/>
      <c r="K170" s="6"/>
      <c r="L170" s="8"/>
      <c r="M170" s="9"/>
      <c r="N170" s="9"/>
    </row>
    <row r="171" spans="2:14" ht="36.75" customHeight="1">
      <c r="B171" s="10"/>
      <c r="C171" s="10"/>
      <c r="D171" s="13"/>
      <c r="E171" s="14"/>
      <c r="F171" s="18"/>
      <c r="G171" s="19"/>
      <c r="H171" s="6"/>
      <c r="I171" s="20" t="s">
        <v>57</v>
      </c>
      <c r="J171" s="25"/>
      <c r="K171" s="6"/>
      <c r="L171" s="8"/>
      <c r="M171" s="9"/>
      <c r="N171" s="9"/>
    </row>
    <row r="172" spans="1:42" ht="36.75" customHeight="1">
      <c r="A172" s="8"/>
      <c r="B172" s="11"/>
      <c r="C172" s="11"/>
      <c r="D172" s="15"/>
      <c r="E172" s="16"/>
      <c r="F172" s="21"/>
      <c r="G172" s="22"/>
      <c r="H172" s="7">
        <f aca="true" t="shared" si="9" ref="H172:H178">$D172*$G172+IF($E172="",0,($E172/1000)*$G172)</f>
        <v>0</v>
      </c>
      <c r="I172" s="23" t="s">
        <v>57</v>
      </c>
      <c r="J172" s="25"/>
      <c r="K172" s="7" t="s">
        <v>13</v>
      </c>
      <c r="L172" s="8"/>
      <c r="M172" s="8"/>
      <c r="N172" s="9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2:14" ht="36.75" customHeight="1">
      <c r="B173" s="11"/>
      <c r="C173" s="11"/>
      <c r="D173" s="15"/>
      <c r="E173" s="17"/>
      <c r="F173" s="21"/>
      <c r="G173" s="22"/>
      <c r="H173" s="7">
        <f t="shared" si="9"/>
        <v>0</v>
      </c>
      <c r="I173" s="23" t="s">
        <v>57</v>
      </c>
      <c r="J173" s="25"/>
      <c r="K173" s="7" t="s">
        <v>13</v>
      </c>
      <c r="L173" s="8"/>
      <c r="M173" s="9"/>
      <c r="N173" s="9"/>
    </row>
    <row r="174" spans="2:14" ht="36.75" customHeight="1">
      <c r="B174" s="11"/>
      <c r="C174" s="11"/>
      <c r="D174" s="15"/>
      <c r="E174" s="17"/>
      <c r="F174" s="21"/>
      <c r="G174" s="22"/>
      <c r="H174" s="7">
        <f t="shared" si="9"/>
        <v>0</v>
      </c>
      <c r="I174" s="23" t="s">
        <v>57</v>
      </c>
      <c r="J174" s="25"/>
      <c r="K174" s="7" t="s">
        <v>13</v>
      </c>
      <c r="L174" s="8"/>
      <c r="M174" s="9"/>
      <c r="N174" s="9"/>
    </row>
    <row r="175" spans="2:14" ht="36.75" customHeight="1">
      <c r="B175" s="11"/>
      <c r="C175" s="11"/>
      <c r="D175" s="15"/>
      <c r="E175" s="17"/>
      <c r="F175" s="21"/>
      <c r="G175" s="22"/>
      <c r="H175" s="7">
        <f t="shared" si="9"/>
        <v>0</v>
      </c>
      <c r="I175" s="23" t="s">
        <v>57</v>
      </c>
      <c r="J175" s="25"/>
      <c r="K175" s="7" t="s">
        <v>13</v>
      </c>
      <c r="L175" s="8"/>
      <c r="M175" s="9"/>
      <c r="N175" s="9"/>
    </row>
    <row r="176" spans="2:14" ht="36.75" customHeight="1">
      <c r="B176" s="10"/>
      <c r="C176" s="10"/>
      <c r="D176" s="13"/>
      <c r="E176" s="14"/>
      <c r="F176" s="18"/>
      <c r="G176" s="19"/>
      <c r="H176" s="6"/>
      <c r="I176" s="20" t="s">
        <v>57</v>
      </c>
      <c r="J176" s="25"/>
      <c r="K176" s="6"/>
      <c r="L176" s="8"/>
      <c r="M176" s="8"/>
      <c r="N176" s="9"/>
    </row>
    <row r="177" spans="2:14" ht="36.75" customHeight="1">
      <c r="B177" s="11"/>
      <c r="C177" s="11"/>
      <c r="D177" s="15"/>
      <c r="E177" s="17"/>
      <c r="F177" s="21"/>
      <c r="G177" s="22"/>
      <c r="H177" s="7">
        <f t="shared" si="9"/>
        <v>0</v>
      </c>
      <c r="I177" s="23" t="s">
        <v>57</v>
      </c>
      <c r="J177" s="25"/>
      <c r="K177" s="7" t="s">
        <v>13</v>
      </c>
      <c r="L177" s="8"/>
      <c r="M177" s="8"/>
      <c r="N177" s="8"/>
    </row>
    <row r="178" spans="2:14" ht="36.75" customHeight="1">
      <c r="B178" s="11"/>
      <c r="C178" s="11"/>
      <c r="D178" s="15"/>
      <c r="E178" s="17"/>
      <c r="F178" s="21"/>
      <c r="G178" s="22"/>
      <c r="H178" s="7">
        <f t="shared" si="9"/>
        <v>0</v>
      </c>
      <c r="I178" s="23" t="s">
        <v>57</v>
      </c>
      <c r="J178" s="25"/>
      <c r="K178" s="7" t="s">
        <v>13</v>
      </c>
      <c r="L178" s="8"/>
      <c r="M178" s="8"/>
      <c r="N178" s="8"/>
    </row>
    <row r="179" spans="2:14" ht="36.75" customHeight="1">
      <c r="B179" s="10"/>
      <c r="C179" s="10"/>
      <c r="D179" s="13"/>
      <c r="E179" s="14"/>
      <c r="F179" s="18"/>
      <c r="G179" s="19"/>
      <c r="H179" s="6">
        <f>SUM(H157:H178)</f>
        <v>0</v>
      </c>
      <c r="I179" s="18"/>
      <c r="J179" s="25"/>
      <c r="K179" s="6">
        <v>0</v>
      </c>
      <c r="L179" s="8"/>
      <c r="M179" s="8"/>
      <c r="N179" s="9"/>
    </row>
    <row r="180" spans="2:14" ht="36.75" customHeight="1">
      <c r="B180" s="10"/>
      <c r="C180" s="10"/>
      <c r="D180" s="13"/>
      <c r="E180" s="14"/>
      <c r="F180" s="18"/>
      <c r="G180" s="19"/>
      <c r="H180" s="6"/>
      <c r="I180" s="18"/>
      <c r="J180" s="25"/>
      <c r="K180" s="6"/>
      <c r="L180" s="8"/>
      <c r="M180" s="8"/>
      <c r="N180" s="9"/>
    </row>
    <row r="181" spans="2:14" ht="36.75" customHeight="1">
      <c r="B181" s="10"/>
      <c r="C181" s="10"/>
      <c r="D181" s="13"/>
      <c r="E181" s="14"/>
      <c r="F181" s="18"/>
      <c r="G181" s="19"/>
      <c r="H181" s="6"/>
      <c r="I181" s="18"/>
      <c r="J181" s="25"/>
      <c r="K181" s="6"/>
      <c r="L181" s="8"/>
      <c r="M181" s="8"/>
      <c r="N181" s="9"/>
    </row>
    <row r="182" spans="2:14" ht="36.75" customHeight="1">
      <c r="B182" s="10"/>
      <c r="C182" s="10"/>
      <c r="D182" s="13"/>
      <c r="E182" s="14"/>
      <c r="F182" s="18"/>
      <c r="G182" s="19"/>
      <c r="H182" s="6"/>
      <c r="I182" s="20" t="s">
        <v>57</v>
      </c>
      <c r="J182" s="25"/>
      <c r="K182" s="6"/>
      <c r="L182" s="8"/>
      <c r="M182" s="8"/>
      <c r="N182" s="9"/>
    </row>
    <row r="183" spans="2:14" ht="36.75" customHeight="1">
      <c r="B183" s="11"/>
      <c r="C183" s="11"/>
      <c r="D183" s="15"/>
      <c r="E183" s="16"/>
      <c r="F183" s="21"/>
      <c r="G183" s="22"/>
      <c r="H183" s="7">
        <f>$D183*$G183+IF($E183="",0,($E183/1000)*$G183)</f>
        <v>0</v>
      </c>
      <c r="I183" s="23" t="s">
        <v>57</v>
      </c>
      <c r="J183" s="25"/>
      <c r="K183" s="7" t="s">
        <v>13</v>
      </c>
      <c r="L183" s="8"/>
      <c r="M183" s="9"/>
      <c r="N183" s="9"/>
    </row>
    <row r="184" spans="2:14" ht="36.75" customHeight="1">
      <c r="B184" s="10"/>
      <c r="C184" s="10"/>
      <c r="D184" s="13"/>
      <c r="E184" s="14"/>
      <c r="F184" s="18"/>
      <c r="G184" s="19"/>
      <c r="H184" s="6"/>
      <c r="I184" s="20" t="s">
        <v>57</v>
      </c>
      <c r="J184" s="25"/>
      <c r="K184" s="6"/>
      <c r="L184" s="8"/>
      <c r="M184" s="9"/>
      <c r="N184" s="9"/>
    </row>
    <row r="185" spans="1:42" ht="36.75" customHeight="1">
      <c r="A185" s="8"/>
      <c r="B185" s="10"/>
      <c r="C185" s="10"/>
      <c r="D185" s="13"/>
      <c r="E185" s="14"/>
      <c r="F185" s="18"/>
      <c r="G185" s="19"/>
      <c r="H185" s="6"/>
      <c r="I185" s="20" t="s">
        <v>57</v>
      </c>
      <c r="J185" s="25"/>
      <c r="K185" s="6"/>
      <c r="L185" s="8"/>
      <c r="M185" s="8"/>
      <c r="N185" s="9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2:14" ht="36.75" customHeight="1">
      <c r="B186" s="11"/>
      <c r="C186" s="11"/>
      <c r="D186" s="15"/>
      <c r="E186" s="17"/>
      <c r="F186" s="21"/>
      <c r="G186" s="22"/>
      <c r="H186" s="7">
        <f>$D186*$G186+IF($E186="",0,($E186/1000)*$G186)</f>
        <v>0</v>
      </c>
      <c r="I186" s="23" t="s">
        <v>57</v>
      </c>
      <c r="J186" s="25"/>
      <c r="K186" s="7" t="s">
        <v>13</v>
      </c>
      <c r="L186" s="8"/>
      <c r="M186" s="8"/>
      <c r="N186" s="9"/>
    </row>
    <row r="187" spans="2:14" ht="36.75" customHeight="1">
      <c r="B187" s="10"/>
      <c r="C187" s="10"/>
      <c r="D187" s="13"/>
      <c r="E187" s="14"/>
      <c r="F187" s="18"/>
      <c r="G187" s="19"/>
      <c r="H187" s="6"/>
      <c r="I187" s="20" t="s">
        <v>57</v>
      </c>
      <c r="J187" s="25"/>
      <c r="K187" s="6"/>
      <c r="L187" s="8"/>
      <c r="M187" s="8"/>
      <c r="N187" s="9"/>
    </row>
    <row r="188" spans="2:14" ht="36.75" customHeight="1">
      <c r="B188" s="11"/>
      <c r="C188" s="11"/>
      <c r="D188" s="15"/>
      <c r="E188" s="16"/>
      <c r="F188" s="21"/>
      <c r="G188" s="22"/>
      <c r="H188" s="7">
        <f>$D188*$G188+IF($E188="",0,($E188/1000)*$G188)</f>
        <v>0</v>
      </c>
      <c r="I188" s="23" t="s">
        <v>57</v>
      </c>
      <c r="J188" s="25"/>
      <c r="K188" s="7" t="s">
        <v>13</v>
      </c>
      <c r="L188" s="8"/>
      <c r="M188" s="9"/>
      <c r="N188" s="9"/>
    </row>
    <row r="189" spans="2:14" ht="36.75" customHeight="1">
      <c r="B189" s="10"/>
      <c r="C189" s="10"/>
      <c r="D189" s="13"/>
      <c r="E189" s="14"/>
      <c r="F189" s="18"/>
      <c r="G189" s="19"/>
      <c r="H189" s="6">
        <f>SUM(H183:H188)</f>
        <v>0</v>
      </c>
      <c r="I189" s="18"/>
      <c r="J189" s="25"/>
      <c r="K189" s="6">
        <v>0</v>
      </c>
      <c r="L189" s="8"/>
      <c r="M189" s="9"/>
      <c r="N189" s="9"/>
    </row>
    <row r="190" spans="2:14" ht="36.75" customHeight="1">
      <c r="B190" s="10"/>
      <c r="C190" s="10"/>
      <c r="D190" s="13"/>
      <c r="E190" s="14"/>
      <c r="F190" s="18"/>
      <c r="G190" s="19"/>
      <c r="H190" s="6"/>
      <c r="I190" s="18"/>
      <c r="J190" s="25"/>
      <c r="K190" s="6"/>
      <c r="L190" s="8"/>
      <c r="M190" s="9"/>
      <c r="N190" s="9"/>
    </row>
    <row r="191" spans="2:14" ht="36.75" customHeight="1">
      <c r="B191" s="10"/>
      <c r="C191" s="10"/>
      <c r="D191" s="13"/>
      <c r="E191" s="14"/>
      <c r="F191" s="18"/>
      <c r="G191" s="19"/>
      <c r="H191" s="6"/>
      <c r="I191" s="18"/>
      <c r="J191" s="25"/>
      <c r="K191" s="6"/>
      <c r="L191" s="8"/>
      <c r="M191" s="9"/>
      <c r="N191" s="9"/>
    </row>
    <row r="192" spans="2:14" ht="36.75" customHeight="1">
      <c r="B192" s="10"/>
      <c r="C192" s="10"/>
      <c r="D192" s="13"/>
      <c r="E192" s="14"/>
      <c r="F192" s="18"/>
      <c r="G192" s="19"/>
      <c r="H192" s="6"/>
      <c r="I192" s="20" t="s">
        <v>57</v>
      </c>
      <c r="J192" s="25"/>
      <c r="K192" s="6"/>
      <c r="L192" s="8"/>
      <c r="M192" s="8"/>
      <c r="N192" s="9"/>
    </row>
    <row r="193" spans="2:14" ht="36.75" customHeight="1">
      <c r="B193" s="10"/>
      <c r="C193" s="10"/>
      <c r="D193" s="13"/>
      <c r="E193" s="14"/>
      <c r="F193" s="18"/>
      <c r="G193" s="19"/>
      <c r="H193" s="6"/>
      <c r="I193" s="20" t="s">
        <v>57</v>
      </c>
      <c r="J193" s="25"/>
      <c r="K193" s="6"/>
      <c r="L193" s="8"/>
      <c r="M193" s="9"/>
      <c r="N193" s="9"/>
    </row>
    <row r="194" spans="2:14" ht="36.75" customHeight="1">
      <c r="B194" s="10"/>
      <c r="C194" s="10"/>
      <c r="D194" s="13"/>
      <c r="E194" s="14"/>
      <c r="F194" s="18"/>
      <c r="G194" s="19"/>
      <c r="H194" s="6"/>
      <c r="I194" s="20" t="s">
        <v>57</v>
      </c>
      <c r="J194" s="25"/>
      <c r="K194" s="6"/>
      <c r="L194" s="8"/>
      <c r="M194" s="8"/>
      <c r="N194" s="9"/>
    </row>
    <row r="195" spans="2:14" ht="36.75" customHeight="1">
      <c r="B195" s="11"/>
      <c r="C195" s="11"/>
      <c r="D195" s="15"/>
      <c r="E195" s="16"/>
      <c r="F195" s="21"/>
      <c r="G195" s="22"/>
      <c r="H195" s="7">
        <f>$D195*$G195+IF($E195="",0,($E195/1000)*$G195)</f>
        <v>0</v>
      </c>
      <c r="I195" s="23" t="s">
        <v>57</v>
      </c>
      <c r="J195" s="25"/>
      <c r="K195" s="7" t="s">
        <v>13</v>
      </c>
      <c r="L195" s="8"/>
      <c r="M195" s="9"/>
      <c r="N195" s="9"/>
    </row>
    <row r="196" spans="2:14" ht="36.75" customHeight="1">
      <c r="B196" s="10"/>
      <c r="C196" s="10"/>
      <c r="D196" s="13"/>
      <c r="E196" s="14"/>
      <c r="F196" s="18"/>
      <c r="G196" s="19"/>
      <c r="H196" s="6"/>
      <c r="I196" s="20" t="s">
        <v>57</v>
      </c>
      <c r="J196" s="25"/>
      <c r="K196" s="6"/>
      <c r="L196" s="8"/>
      <c r="M196" s="9"/>
      <c r="N196" s="9"/>
    </row>
    <row r="197" spans="2:14" ht="36.75" customHeight="1">
      <c r="B197" s="10"/>
      <c r="C197" s="10"/>
      <c r="D197" s="13"/>
      <c r="E197" s="14"/>
      <c r="F197" s="18"/>
      <c r="G197" s="19"/>
      <c r="H197" s="6"/>
      <c r="I197" s="20" t="s">
        <v>57</v>
      </c>
      <c r="J197" s="25"/>
      <c r="K197" s="6"/>
      <c r="L197" s="8"/>
      <c r="M197" s="9"/>
      <c r="N197" s="9"/>
    </row>
    <row r="198" spans="1:42" ht="36.75" customHeight="1">
      <c r="A198" s="8"/>
      <c r="B198" s="10"/>
      <c r="C198" s="10"/>
      <c r="D198" s="13"/>
      <c r="E198" s="14"/>
      <c r="F198" s="18"/>
      <c r="G198" s="19"/>
      <c r="H198" s="6"/>
      <c r="I198" s="20" t="s">
        <v>57</v>
      </c>
      <c r="J198" s="25"/>
      <c r="K198" s="6"/>
      <c r="L198" s="8"/>
      <c r="M198" s="8"/>
      <c r="N198" s="9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2:14" ht="36.75" customHeight="1">
      <c r="B199" s="10"/>
      <c r="C199" s="10"/>
      <c r="D199" s="13"/>
      <c r="E199" s="14"/>
      <c r="F199" s="18"/>
      <c r="G199" s="19"/>
      <c r="H199" s="6"/>
      <c r="I199" s="20" t="s">
        <v>57</v>
      </c>
      <c r="J199" s="25"/>
      <c r="K199" s="6"/>
      <c r="L199" s="8"/>
      <c r="M199" s="9"/>
      <c r="N199" s="9"/>
    </row>
    <row r="200" spans="2:14" ht="36.75" customHeight="1">
      <c r="B200" s="11"/>
      <c r="C200" s="11"/>
      <c r="D200" s="15"/>
      <c r="E200" s="16"/>
      <c r="F200" s="21"/>
      <c r="G200" s="22"/>
      <c r="H200" s="7">
        <f>$D200*$G200+IF($E200="",0,($E200/1000)*$G200)</f>
        <v>0</v>
      </c>
      <c r="I200" s="23" t="s">
        <v>57</v>
      </c>
      <c r="J200" s="25"/>
      <c r="K200" s="7" t="s">
        <v>13</v>
      </c>
      <c r="L200" s="8"/>
      <c r="M200" s="9"/>
      <c r="N200" s="9"/>
    </row>
    <row r="201" spans="2:14" ht="36.75" customHeight="1">
      <c r="B201" s="10"/>
      <c r="C201" s="10"/>
      <c r="D201" s="13"/>
      <c r="E201" s="14"/>
      <c r="F201" s="18"/>
      <c r="G201" s="19"/>
      <c r="H201" s="6"/>
      <c r="I201" s="20" t="s">
        <v>57</v>
      </c>
      <c r="J201" s="25"/>
      <c r="K201" s="6"/>
      <c r="L201" s="8"/>
      <c r="M201" s="9"/>
      <c r="N201" s="9"/>
    </row>
    <row r="202" spans="2:14" ht="36.75" customHeight="1">
      <c r="B202" s="10"/>
      <c r="C202" s="10"/>
      <c r="D202" s="13"/>
      <c r="E202" s="14"/>
      <c r="F202" s="18"/>
      <c r="G202" s="19"/>
      <c r="H202" s="6"/>
      <c r="I202" s="20" t="s">
        <v>57</v>
      </c>
      <c r="J202" s="25"/>
      <c r="K202" s="6"/>
      <c r="L202" s="8"/>
      <c r="M202" s="8"/>
      <c r="N202" s="9"/>
    </row>
    <row r="203" spans="2:14" ht="36.75" customHeight="1">
      <c r="B203" s="10"/>
      <c r="C203" s="10"/>
      <c r="D203" s="13"/>
      <c r="E203" s="14"/>
      <c r="F203" s="18"/>
      <c r="G203" s="19"/>
      <c r="H203" s="6"/>
      <c r="I203" s="20" t="s">
        <v>57</v>
      </c>
      <c r="J203" s="25"/>
      <c r="K203" s="6"/>
      <c r="L203" s="8"/>
      <c r="M203" s="8"/>
      <c r="N203" s="8"/>
    </row>
    <row r="204" spans="2:14" ht="36.75" customHeight="1">
      <c r="B204" s="11"/>
      <c r="C204" s="11"/>
      <c r="D204" s="15"/>
      <c r="E204" s="17"/>
      <c r="F204" s="21"/>
      <c r="G204" s="22"/>
      <c r="H204" s="7">
        <f>$D204*$G204+IF($E204="",0,($E204/1000)*$G204)</f>
        <v>0</v>
      </c>
      <c r="I204" s="23" t="s">
        <v>57</v>
      </c>
      <c r="J204" s="25"/>
      <c r="K204" s="7" t="s">
        <v>13</v>
      </c>
      <c r="L204" s="8"/>
      <c r="M204" s="8"/>
      <c r="N204" s="8"/>
    </row>
    <row r="205" spans="2:14" ht="36.75" customHeight="1">
      <c r="B205" s="10"/>
      <c r="C205" s="10"/>
      <c r="D205" s="13"/>
      <c r="E205" s="14"/>
      <c r="F205" s="18"/>
      <c r="G205" s="19"/>
      <c r="H205" s="6"/>
      <c r="I205" s="20" t="s">
        <v>57</v>
      </c>
      <c r="J205" s="25"/>
      <c r="K205" s="6"/>
      <c r="L205" s="8"/>
      <c r="M205" s="8"/>
      <c r="N205" s="9"/>
    </row>
    <row r="206" spans="2:14" ht="36.75" customHeight="1">
      <c r="B206" s="10"/>
      <c r="C206" s="10"/>
      <c r="D206" s="13"/>
      <c r="E206" s="14"/>
      <c r="F206" s="18"/>
      <c r="G206" s="19"/>
      <c r="H206" s="6"/>
      <c r="I206" s="20" t="s">
        <v>57</v>
      </c>
      <c r="J206" s="25"/>
      <c r="K206" s="6"/>
      <c r="L206" s="8"/>
      <c r="M206" s="8"/>
      <c r="N206" s="9"/>
    </row>
    <row r="207" spans="2:14" ht="36.75" customHeight="1">
      <c r="B207" s="10"/>
      <c r="C207" s="10"/>
      <c r="D207" s="13"/>
      <c r="E207" s="14"/>
      <c r="F207" s="18"/>
      <c r="G207" s="19"/>
      <c r="H207" s="6"/>
      <c r="I207" s="20" t="s">
        <v>57</v>
      </c>
      <c r="J207" s="25"/>
      <c r="K207" s="6"/>
      <c r="L207" s="8"/>
      <c r="M207" s="8"/>
      <c r="N207" s="9"/>
    </row>
    <row r="208" spans="2:14" ht="36.75" customHeight="1">
      <c r="B208" s="10"/>
      <c r="C208" s="10"/>
      <c r="D208" s="13"/>
      <c r="E208" s="14"/>
      <c r="F208" s="18"/>
      <c r="G208" s="19"/>
      <c r="H208" s="6"/>
      <c r="I208" s="20" t="s">
        <v>57</v>
      </c>
      <c r="J208" s="25"/>
      <c r="K208" s="6"/>
      <c r="L208" s="8"/>
      <c r="M208" s="8"/>
      <c r="N208" s="9"/>
    </row>
    <row r="209" spans="2:14" ht="36.75" customHeight="1">
      <c r="B209" s="11"/>
      <c r="C209" s="11"/>
      <c r="D209" s="15"/>
      <c r="E209" s="17"/>
      <c r="F209" s="21"/>
      <c r="G209" s="22"/>
      <c r="H209" s="7">
        <f>$D209*$G209+IF($E209="",0,($E209/1000)*$G209)</f>
        <v>0</v>
      </c>
      <c r="I209" s="23" t="s">
        <v>57</v>
      </c>
      <c r="J209" s="25"/>
      <c r="K209" s="7" t="s">
        <v>13</v>
      </c>
      <c r="L209" s="8"/>
      <c r="M209" s="9"/>
      <c r="N209" s="9"/>
    </row>
    <row r="210" spans="2:14" ht="36.75" customHeight="1">
      <c r="B210" s="10"/>
      <c r="C210" s="10"/>
      <c r="D210" s="13"/>
      <c r="E210" s="14"/>
      <c r="F210" s="18"/>
      <c r="G210" s="19"/>
      <c r="H210" s="6"/>
      <c r="I210" s="20" t="s">
        <v>57</v>
      </c>
      <c r="J210" s="25"/>
      <c r="K210" s="6"/>
      <c r="L210" s="8"/>
      <c r="M210" s="9"/>
      <c r="N210" s="9"/>
    </row>
    <row r="211" spans="1:42" ht="36.75" customHeight="1">
      <c r="A211" s="8"/>
      <c r="B211" s="10"/>
      <c r="C211" s="10"/>
      <c r="D211" s="13"/>
      <c r="E211" s="14"/>
      <c r="F211" s="18"/>
      <c r="G211" s="19"/>
      <c r="H211" s="6"/>
      <c r="I211" s="20" t="s">
        <v>57</v>
      </c>
      <c r="J211" s="25"/>
      <c r="K211" s="6"/>
      <c r="L211" s="8"/>
      <c r="M211" s="8"/>
      <c r="N211" s="9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2:14" ht="36.75" customHeight="1">
      <c r="B212" s="10"/>
      <c r="C212" s="10"/>
      <c r="D212" s="13"/>
      <c r="E212" s="14"/>
      <c r="F212" s="18"/>
      <c r="G212" s="19"/>
      <c r="H212" s="6"/>
      <c r="I212" s="20" t="s">
        <v>57</v>
      </c>
      <c r="J212" s="25"/>
      <c r="K212" s="6"/>
      <c r="L212" s="8"/>
      <c r="M212" s="8"/>
      <c r="N212" s="9"/>
    </row>
    <row r="213" spans="2:14" ht="36.75" customHeight="1">
      <c r="B213" s="11"/>
      <c r="C213" s="11"/>
      <c r="D213" s="15"/>
      <c r="E213" s="16"/>
      <c r="F213" s="21"/>
      <c r="G213" s="22"/>
      <c r="H213" s="7">
        <f>$D213*$G213+IF($E213="",0,($E213/1000)*$G213)</f>
        <v>0</v>
      </c>
      <c r="I213" s="23" t="s">
        <v>57</v>
      </c>
      <c r="J213" s="25"/>
      <c r="K213" s="7" t="s">
        <v>13</v>
      </c>
      <c r="L213" s="8"/>
      <c r="M213" s="9"/>
      <c r="N213" s="9"/>
    </row>
    <row r="214" spans="2:14" ht="36.75" customHeight="1">
      <c r="B214" s="10"/>
      <c r="C214" s="10"/>
      <c r="D214" s="13"/>
      <c r="E214" s="14"/>
      <c r="F214" s="18"/>
      <c r="G214" s="19"/>
      <c r="H214" s="6"/>
      <c r="I214" s="20" t="s">
        <v>57</v>
      </c>
      <c r="J214" s="25"/>
      <c r="K214" s="6"/>
      <c r="L214" s="8"/>
      <c r="M214" s="8"/>
      <c r="N214" s="9"/>
    </row>
    <row r="215" spans="2:14" ht="36.75" customHeight="1">
      <c r="B215" s="11"/>
      <c r="C215" s="11"/>
      <c r="D215" s="15"/>
      <c r="E215" s="16"/>
      <c r="F215" s="21"/>
      <c r="G215" s="22"/>
      <c r="H215" s="7">
        <f aca="true" t="shared" si="10" ref="H215:H227">$D215*$G215+IF($E215="",0,($E215/1000)*$G215)</f>
        <v>0</v>
      </c>
      <c r="I215" s="23" t="s">
        <v>57</v>
      </c>
      <c r="J215" s="25"/>
      <c r="K215" s="7" t="s">
        <v>13</v>
      </c>
      <c r="L215" s="8"/>
      <c r="M215" s="9"/>
      <c r="N215" s="9"/>
    </row>
    <row r="216" spans="2:14" ht="36.75" customHeight="1">
      <c r="B216" s="11"/>
      <c r="C216" s="11"/>
      <c r="D216" s="15"/>
      <c r="E216" s="16"/>
      <c r="F216" s="21"/>
      <c r="G216" s="22"/>
      <c r="H216" s="7">
        <f t="shared" si="10"/>
        <v>0</v>
      </c>
      <c r="I216" s="23" t="s">
        <v>57</v>
      </c>
      <c r="J216" s="25"/>
      <c r="K216" s="7" t="s">
        <v>13</v>
      </c>
      <c r="L216" s="8"/>
      <c r="M216" s="9"/>
      <c r="N216" s="9"/>
    </row>
    <row r="217" spans="2:14" ht="36.75" customHeight="1">
      <c r="B217" s="11"/>
      <c r="C217" s="11"/>
      <c r="D217" s="15"/>
      <c r="E217" s="16"/>
      <c r="F217" s="21"/>
      <c r="G217" s="22"/>
      <c r="H217" s="7">
        <f t="shared" si="10"/>
        <v>0</v>
      </c>
      <c r="I217" s="23" t="s">
        <v>57</v>
      </c>
      <c r="J217" s="25"/>
      <c r="K217" s="7" t="s">
        <v>13</v>
      </c>
      <c r="L217" s="8"/>
      <c r="M217" s="9"/>
      <c r="N217" s="9"/>
    </row>
    <row r="218" spans="2:14" ht="36.75" customHeight="1">
      <c r="B218" s="11"/>
      <c r="C218" s="11"/>
      <c r="D218" s="15"/>
      <c r="E218" s="17"/>
      <c r="F218" s="21"/>
      <c r="G218" s="22"/>
      <c r="H218" s="7">
        <f t="shared" si="10"/>
        <v>0</v>
      </c>
      <c r="I218" s="23" t="s">
        <v>57</v>
      </c>
      <c r="J218" s="25"/>
      <c r="K218" s="7" t="s">
        <v>13</v>
      </c>
      <c r="L218" s="8"/>
      <c r="M218" s="9"/>
      <c r="N218" s="9"/>
    </row>
    <row r="219" spans="2:14" ht="36.75" customHeight="1">
      <c r="B219" s="11"/>
      <c r="C219" s="11"/>
      <c r="D219" s="15"/>
      <c r="E219" s="16"/>
      <c r="F219" s="21"/>
      <c r="G219" s="22"/>
      <c r="H219" s="7">
        <f t="shared" si="10"/>
        <v>0</v>
      </c>
      <c r="I219" s="23" t="s">
        <v>57</v>
      </c>
      <c r="J219" s="25"/>
      <c r="K219" s="7" t="s">
        <v>13</v>
      </c>
      <c r="L219" s="8"/>
      <c r="M219" s="9"/>
      <c r="N219" s="9"/>
    </row>
    <row r="220" spans="2:14" ht="36.75" customHeight="1">
      <c r="B220" s="10"/>
      <c r="C220" s="10"/>
      <c r="D220" s="13"/>
      <c r="E220" s="14"/>
      <c r="F220" s="18"/>
      <c r="G220" s="19"/>
      <c r="H220" s="6"/>
      <c r="I220" s="20" t="s">
        <v>57</v>
      </c>
      <c r="J220" s="25"/>
      <c r="K220" s="6"/>
      <c r="L220" s="8"/>
      <c r="M220" s="8"/>
      <c r="N220" s="9"/>
    </row>
    <row r="221" spans="2:14" ht="36.75" customHeight="1">
      <c r="B221" s="11"/>
      <c r="C221" s="11"/>
      <c r="D221" s="15"/>
      <c r="E221" s="16"/>
      <c r="F221" s="21"/>
      <c r="G221" s="22"/>
      <c r="H221" s="7">
        <f t="shared" si="10"/>
        <v>0</v>
      </c>
      <c r="I221" s="23" t="s">
        <v>57</v>
      </c>
      <c r="J221" s="25"/>
      <c r="K221" s="7" t="s">
        <v>13</v>
      </c>
      <c r="L221" s="8"/>
      <c r="M221" s="9"/>
      <c r="N221" s="9"/>
    </row>
    <row r="222" spans="2:14" ht="36.75" customHeight="1">
      <c r="B222" s="11"/>
      <c r="C222" s="11"/>
      <c r="D222" s="15"/>
      <c r="E222" s="17"/>
      <c r="F222" s="21"/>
      <c r="G222" s="22"/>
      <c r="H222" s="7">
        <f t="shared" si="10"/>
        <v>0</v>
      </c>
      <c r="I222" s="23" t="s">
        <v>57</v>
      </c>
      <c r="J222" s="25"/>
      <c r="K222" s="7" t="s">
        <v>13</v>
      </c>
      <c r="L222" s="8"/>
      <c r="M222" s="9"/>
      <c r="N222" s="9"/>
    </row>
    <row r="223" spans="2:14" ht="36.75" customHeight="1">
      <c r="B223" s="11"/>
      <c r="C223" s="11"/>
      <c r="D223" s="15"/>
      <c r="E223" s="17"/>
      <c r="F223" s="21"/>
      <c r="G223" s="22"/>
      <c r="H223" s="7">
        <f t="shared" si="10"/>
        <v>0</v>
      </c>
      <c r="I223" s="23" t="s">
        <v>57</v>
      </c>
      <c r="J223" s="25"/>
      <c r="K223" s="7" t="s">
        <v>13</v>
      </c>
      <c r="L223" s="8"/>
      <c r="M223" s="9"/>
      <c r="N223" s="9"/>
    </row>
    <row r="224" spans="1:42" ht="36.75" customHeight="1">
      <c r="A224" s="8"/>
      <c r="B224" s="11"/>
      <c r="C224" s="11"/>
      <c r="D224" s="15"/>
      <c r="E224" s="16"/>
      <c r="F224" s="21"/>
      <c r="G224" s="22"/>
      <c r="H224" s="7">
        <f t="shared" si="10"/>
        <v>0</v>
      </c>
      <c r="I224" s="23" t="s">
        <v>57</v>
      </c>
      <c r="J224" s="25"/>
      <c r="K224" s="7" t="s">
        <v>13</v>
      </c>
      <c r="L224" s="8"/>
      <c r="M224" s="8"/>
      <c r="N224" s="9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2:14" ht="36.75" customHeight="1">
      <c r="B225" s="10"/>
      <c r="C225" s="10"/>
      <c r="D225" s="13"/>
      <c r="E225" s="14"/>
      <c r="F225" s="18"/>
      <c r="G225" s="19"/>
      <c r="H225" s="6"/>
      <c r="I225" s="20" t="s">
        <v>57</v>
      </c>
      <c r="J225" s="25"/>
      <c r="K225" s="6"/>
      <c r="L225" s="8"/>
      <c r="M225" s="9"/>
      <c r="N225" s="9"/>
    </row>
    <row r="226" spans="2:14" ht="36.75" customHeight="1">
      <c r="B226" s="11"/>
      <c r="C226" s="11"/>
      <c r="D226" s="15"/>
      <c r="E226" s="16"/>
      <c r="F226" s="21"/>
      <c r="G226" s="22"/>
      <c r="H226" s="7">
        <f t="shared" si="10"/>
        <v>0</v>
      </c>
      <c r="I226" s="23" t="s">
        <v>57</v>
      </c>
      <c r="J226" s="25"/>
      <c r="K226" s="7" t="s">
        <v>13</v>
      </c>
      <c r="L226" s="8"/>
      <c r="M226" s="9"/>
      <c r="N226" s="9"/>
    </row>
    <row r="227" spans="2:14" ht="36.75" customHeight="1">
      <c r="B227" s="11"/>
      <c r="C227" s="11"/>
      <c r="D227" s="15"/>
      <c r="E227" s="16"/>
      <c r="F227" s="21"/>
      <c r="G227" s="22"/>
      <c r="H227" s="7">
        <f t="shared" si="10"/>
        <v>0</v>
      </c>
      <c r="I227" s="23" t="s">
        <v>57</v>
      </c>
      <c r="J227" s="25"/>
      <c r="K227" s="7" t="s">
        <v>13</v>
      </c>
      <c r="L227" s="8"/>
      <c r="M227" s="9"/>
      <c r="N227" s="9"/>
    </row>
    <row r="228" spans="2:14" ht="36.75" customHeight="1">
      <c r="B228" s="10"/>
      <c r="C228" s="10"/>
      <c r="D228" s="13"/>
      <c r="E228" s="14"/>
      <c r="F228" s="18"/>
      <c r="G228" s="19"/>
      <c r="H228" s="6"/>
      <c r="I228" s="20" t="s">
        <v>57</v>
      </c>
      <c r="J228" s="25"/>
      <c r="K228" s="6"/>
      <c r="L228" s="8"/>
      <c r="M228" s="8"/>
      <c r="N228" s="9"/>
    </row>
    <row r="229" spans="2:14" ht="36.75" customHeight="1">
      <c r="B229" s="10"/>
      <c r="C229" s="10"/>
      <c r="D229" s="13"/>
      <c r="E229" s="14"/>
      <c r="F229" s="18"/>
      <c r="G229" s="19"/>
      <c r="H229" s="6"/>
      <c r="I229" s="20" t="s">
        <v>57</v>
      </c>
      <c r="J229" s="25"/>
      <c r="K229" s="6"/>
      <c r="L229" s="8"/>
      <c r="M229" s="8"/>
      <c r="N229" s="8"/>
    </row>
    <row r="230" spans="2:14" ht="36.75" customHeight="1">
      <c r="B230" s="11"/>
      <c r="C230" s="11"/>
      <c r="D230" s="15"/>
      <c r="E230" s="17"/>
      <c r="F230" s="21"/>
      <c r="G230" s="22"/>
      <c r="H230" s="7">
        <f>$D230*$G230+IF($E230="",0,($E230/1000)*$G230)</f>
        <v>0</v>
      </c>
      <c r="I230" s="23" t="s">
        <v>57</v>
      </c>
      <c r="J230" s="25"/>
      <c r="K230" s="7" t="s">
        <v>13</v>
      </c>
      <c r="L230" s="8"/>
      <c r="M230" s="8"/>
      <c r="N230" s="8"/>
    </row>
    <row r="231" spans="2:14" ht="36.75" customHeight="1">
      <c r="B231" s="11"/>
      <c r="C231" s="11"/>
      <c r="D231" s="15"/>
      <c r="E231" s="17"/>
      <c r="F231" s="21"/>
      <c r="G231" s="22"/>
      <c r="H231" s="7">
        <f>$D231*$G231+IF($E231="",0,($E231/1000)*$G231)</f>
        <v>0</v>
      </c>
      <c r="I231" s="23" t="s">
        <v>57</v>
      </c>
      <c r="J231" s="25"/>
      <c r="K231" s="7" t="s">
        <v>13</v>
      </c>
      <c r="L231" s="8"/>
      <c r="M231" s="8"/>
      <c r="N231" s="9"/>
    </row>
    <row r="232" spans="2:14" ht="36.75" customHeight="1">
      <c r="B232" s="11"/>
      <c r="C232" s="11"/>
      <c r="D232" s="15"/>
      <c r="E232" s="17"/>
      <c r="F232" s="21"/>
      <c r="G232" s="22"/>
      <c r="H232" s="7">
        <f>$D232*$G232+IF($E232="",0,($E232/1000)*$G232)</f>
        <v>0</v>
      </c>
      <c r="I232" s="23" t="s">
        <v>57</v>
      </c>
      <c r="J232" s="25"/>
      <c r="K232" s="7" t="s">
        <v>13</v>
      </c>
      <c r="L232" s="8"/>
      <c r="M232" s="8"/>
      <c r="N232" s="9"/>
    </row>
    <row r="233" spans="2:14" ht="36.75" customHeight="1">
      <c r="B233" s="10"/>
      <c r="C233" s="10"/>
      <c r="D233" s="13"/>
      <c r="E233" s="14"/>
      <c r="F233" s="18"/>
      <c r="G233" s="19"/>
      <c r="H233" s="6">
        <f>SUM(H195:H232)</f>
        <v>0</v>
      </c>
      <c r="I233" s="18"/>
      <c r="J233" s="25"/>
      <c r="K233" s="6">
        <v>0</v>
      </c>
      <c r="L233" s="8"/>
      <c r="M233" s="8"/>
      <c r="N233" s="9"/>
    </row>
    <row r="234" spans="2:14" ht="36.75" customHeight="1">
      <c r="B234" s="10"/>
      <c r="C234" s="10"/>
      <c r="D234" s="13"/>
      <c r="E234" s="14"/>
      <c r="F234" s="18"/>
      <c r="G234" s="19"/>
      <c r="H234" s="6"/>
      <c r="I234" s="18"/>
      <c r="J234" s="25"/>
      <c r="K234" s="6"/>
      <c r="L234" s="8"/>
      <c r="M234" s="8"/>
      <c r="N234" s="9"/>
    </row>
    <row r="235" spans="2:14" ht="36.75" customHeight="1">
      <c r="B235" s="10"/>
      <c r="C235" s="10"/>
      <c r="D235" s="13"/>
      <c r="E235" s="14"/>
      <c r="F235" s="18"/>
      <c r="G235" s="19"/>
      <c r="H235" s="6"/>
      <c r="I235" s="18"/>
      <c r="J235" s="25"/>
      <c r="K235" s="6"/>
      <c r="L235" s="8"/>
      <c r="M235" s="9"/>
      <c r="N235" s="9"/>
    </row>
    <row r="236" spans="2:14" ht="36.75" customHeight="1">
      <c r="B236" s="10"/>
      <c r="C236" s="10"/>
      <c r="D236" s="13"/>
      <c r="E236" s="14"/>
      <c r="F236" s="18"/>
      <c r="G236" s="19"/>
      <c r="H236" s="6"/>
      <c r="I236" s="20" t="s">
        <v>57</v>
      </c>
      <c r="J236" s="25"/>
      <c r="K236" s="6"/>
      <c r="L236" s="8"/>
      <c r="M236" s="9"/>
      <c r="N236" s="9"/>
    </row>
    <row r="237" spans="1:42" ht="36.75" customHeight="1">
      <c r="A237" s="8"/>
      <c r="B237" s="10"/>
      <c r="C237" s="10"/>
      <c r="D237" s="13"/>
      <c r="E237" s="14"/>
      <c r="F237" s="18"/>
      <c r="G237" s="19"/>
      <c r="H237" s="6"/>
      <c r="I237" s="20" t="s">
        <v>57</v>
      </c>
      <c r="J237" s="25"/>
      <c r="K237" s="6"/>
      <c r="L237" s="8"/>
      <c r="M237" s="8"/>
      <c r="N237" s="9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2:14" ht="36.75" customHeight="1">
      <c r="B238" s="10"/>
      <c r="C238" s="10"/>
      <c r="D238" s="13"/>
      <c r="E238" s="14"/>
      <c r="F238" s="18"/>
      <c r="G238" s="19"/>
      <c r="H238" s="6"/>
      <c r="I238" s="20" t="s">
        <v>57</v>
      </c>
      <c r="J238" s="25"/>
      <c r="K238" s="6"/>
      <c r="L238" s="8"/>
      <c r="M238" s="8"/>
      <c r="N238" s="9"/>
    </row>
    <row r="239" spans="2:14" ht="36.75" customHeight="1">
      <c r="B239" s="11"/>
      <c r="C239" s="11"/>
      <c r="D239" s="15"/>
      <c r="E239" s="17"/>
      <c r="F239" s="21"/>
      <c r="G239" s="22"/>
      <c r="H239" s="7">
        <f>$D239*$G239+IF($E239="",0,($E239/1000)*$G239)</f>
        <v>0</v>
      </c>
      <c r="I239" s="23" t="s">
        <v>57</v>
      </c>
      <c r="J239" s="25"/>
      <c r="K239" s="7" t="s">
        <v>13</v>
      </c>
      <c r="L239" s="8"/>
      <c r="M239" s="9"/>
      <c r="N239" s="9"/>
    </row>
    <row r="240" spans="2:14" ht="36.75" customHeight="1">
      <c r="B240" s="11"/>
      <c r="C240" s="11"/>
      <c r="D240" s="15"/>
      <c r="E240" s="17"/>
      <c r="F240" s="21"/>
      <c r="G240" s="22"/>
      <c r="H240" s="7">
        <f>$D240*$G240+IF($E240="",0,($E240/1000)*$G240)</f>
        <v>0</v>
      </c>
      <c r="I240" s="23" t="s">
        <v>57</v>
      </c>
      <c r="J240" s="25"/>
      <c r="K240" s="7" t="s">
        <v>13</v>
      </c>
      <c r="L240" s="8"/>
      <c r="M240" s="8"/>
      <c r="N240" s="9"/>
    </row>
    <row r="241" spans="2:14" ht="36.75" customHeight="1">
      <c r="B241" s="11"/>
      <c r="C241" s="11"/>
      <c r="D241" s="15"/>
      <c r="E241" s="17"/>
      <c r="F241" s="21"/>
      <c r="G241" s="22"/>
      <c r="H241" s="7">
        <f>$D241*$G241+IF($E241="",0,($E241/1000)*$G241)</f>
        <v>0</v>
      </c>
      <c r="I241" s="23" t="s">
        <v>57</v>
      </c>
      <c r="J241" s="25"/>
      <c r="K241" s="7" t="s">
        <v>13</v>
      </c>
      <c r="L241" s="8"/>
      <c r="M241" s="9"/>
      <c r="N241" s="9"/>
    </row>
    <row r="242" spans="2:14" ht="36.75" customHeight="1">
      <c r="B242" s="10"/>
      <c r="C242" s="10"/>
      <c r="D242" s="13"/>
      <c r="E242" s="14"/>
      <c r="F242" s="18"/>
      <c r="G242" s="19"/>
      <c r="H242" s="6"/>
      <c r="I242" s="20" t="s">
        <v>57</v>
      </c>
      <c r="J242" s="25"/>
      <c r="K242" s="6"/>
      <c r="L242" s="8"/>
      <c r="M242" s="9"/>
      <c r="N242" s="9"/>
    </row>
    <row r="243" spans="2:14" ht="36.75" customHeight="1">
      <c r="B243" s="11"/>
      <c r="C243" s="11"/>
      <c r="D243" s="15"/>
      <c r="E243" s="16"/>
      <c r="F243" s="21"/>
      <c r="G243" s="22"/>
      <c r="H243" s="7">
        <f>$D243*$G243+IF($E243="",0,($E243/1000)*$G243)</f>
        <v>0</v>
      </c>
      <c r="I243" s="23" t="s">
        <v>57</v>
      </c>
      <c r="J243" s="25"/>
      <c r="K243" s="7" t="s">
        <v>13</v>
      </c>
      <c r="L243" s="8"/>
      <c r="M243" s="9"/>
      <c r="N243" s="9"/>
    </row>
    <row r="244" spans="2:14" ht="36.75" customHeight="1">
      <c r="B244" s="10"/>
      <c r="C244" s="10"/>
      <c r="D244" s="13"/>
      <c r="E244" s="14"/>
      <c r="F244" s="18"/>
      <c r="G244" s="19"/>
      <c r="H244" s="6"/>
      <c r="I244" s="20" t="s">
        <v>57</v>
      </c>
      <c r="J244" s="25"/>
      <c r="K244" s="6"/>
      <c r="L244" s="8"/>
      <c r="M244" s="9"/>
      <c r="N244" s="9"/>
    </row>
    <row r="245" spans="2:14" ht="36.75" customHeight="1">
      <c r="B245" s="10"/>
      <c r="C245" s="10"/>
      <c r="D245" s="13"/>
      <c r="E245" s="14"/>
      <c r="F245" s="18"/>
      <c r="G245" s="19"/>
      <c r="H245" s="6"/>
      <c r="I245" s="20" t="s">
        <v>57</v>
      </c>
      <c r="J245" s="25"/>
      <c r="K245" s="6"/>
      <c r="L245" s="8"/>
      <c r="M245" s="9"/>
      <c r="N245" s="9"/>
    </row>
    <row r="246" spans="2:14" ht="36.75" customHeight="1">
      <c r="B246" s="11"/>
      <c r="C246" s="11"/>
      <c r="D246" s="15"/>
      <c r="E246" s="17"/>
      <c r="F246" s="21"/>
      <c r="G246" s="22"/>
      <c r="H246" s="7">
        <f aca="true" t="shared" si="11" ref="H246:H257">$D246*$G246+IF($E246="",0,($E246/1000)*$G246)</f>
        <v>0</v>
      </c>
      <c r="I246" s="23" t="s">
        <v>57</v>
      </c>
      <c r="J246" s="25"/>
      <c r="K246" s="7" t="s">
        <v>13</v>
      </c>
      <c r="L246" s="8"/>
      <c r="M246" s="8"/>
      <c r="N246" s="9"/>
    </row>
    <row r="247" spans="2:14" ht="36.75" customHeight="1">
      <c r="B247" s="11"/>
      <c r="C247" s="11"/>
      <c r="D247" s="15"/>
      <c r="E247" s="17"/>
      <c r="F247" s="21"/>
      <c r="G247" s="22"/>
      <c r="H247" s="7">
        <f t="shared" si="11"/>
        <v>0</v>
      </c>
      <c r="I247" s="23" t="s">
        <v>57</v>
      </c>
      <c r="J247" s="25"/>
      <c r="K247" s="7" t="s">
        <v>13</v>
      </c>
      <c r="L247" s="8"/>
      <c r="M247" s="9"/>
      <c r="N247" s="9"/>
    </row>
    <row r="248" spans="2:14" ht="36.75" customHeight="1">
      <c r="B248" s="11"/>
      <c r="C248" s="11"/>
      <c r="D248" s="15"/>
      <c r="E248" s="17"/>
      <c r="F248" s="21"/>
      <c r="G248" s="22"/>
      <c r="H248" s="7">
        <f t="shared" si="11"/>
        <v>0</v>
      </c>
      <c r="I248" s="23" t="s">
        <v>57</v>
      </c>
      <c r="J248" s="25"/>
      <c r="K248" s="7" t="s">
        <v>13</v>
      </c>
      <c r="L248" s="8"/>
      <c r="M248" s="9"/>
      <c r="N248" s="9"/>
    </row>
    <row r="249" spans="2:14" ht="36.75" customHeight="1">
      <c r="B249" s="11"/>
      <c r="C249" s="11"/>
      <c r="D249" s="15"/>
      <c r="E249" s="17"/>
      <c r="F249" s="21"/>
      <c r="G249" s="22"/>
      <c r="H249" s="7">
        <f t="shared" si="11"/>
        <v>0</v>
      </c>
      <c r="I249" s="23" t="s">
        <v>57</v>
      </c>
      <c r="J249" s="25"/>
      <c r="K249" s="7" t="s">
        <v>13</v>
      </c>
      <c r="L249" s="8"/>
      <c r="M249" s="9"/>
      <c r="N249" s="9"/>
    </row>
    <row r="250" spans="1:42" ht="36.75" customHeight="1">
      <c r="A250" s="8"/>
      <c r="B250" s="11"/>
      <c r="C250" s="11"/>
      <c r="D250" s="15"/>
      <c r="E250" s="17"/>
      <c r="F250" s="21"/>
      <c r="G250" s="22"/>
      <c r="H250" s="7">
        <f t="shared" si="11"/>
        <v>0</v>
      </c>
      <c r="I250" s="23" t="s">
        <v>57</v>
      </c>
      <c r="J250" s="25"/>
      <c r="K250" s="7" t="s">
        <v>13</v>
      </c>
      <c r="L250" s="8"/>
      <c r="M250" s="8"/>
      <c r="N250" s="9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</row>
    <row r="251" spans="2:14" ht="36.75" customHeight="1">
      <c r="B251" s="11"/>
      <c r="C251" s="11"/>
      <c r="D251" s="15"/>
      <c r="E251" s="16"/>
      <c r="F251" s="21"/>
      <c r="G251" s="22"/>
      <c r="H251" s="7">
        <f t="shared" si="11"/>
        <v>0</v>
      </c>
      <c r="I251" s="23" t="s">
        <v>57</v>
      </c>
      <c r="J251" s="25"/>
      <c r="K251" s="7" t="s">
        <v>13</v>
      </c>
      <c r="L251" s="8"/>
      <c r="M251" s="9"/>
      <c r="N251" s="9"/>
    </row>
    <row r="252" spans="2:14" ht="36.75" customHeight="1">
      <c r="B252" s="11"/>
      <c r="C252" s="11"/>
      <c r="D252" s="15"/>
      <c r="E252" s="17"/>
      <c r="F252" s="21"/>
      <c r="G252" s="22"/>
      <c r="H252" s="7">
        <f t="shared" si="11"/>
        <v>0</v>
      </c>
      <c r="I252" s="23" t="s">
        <v>57</v>
      </c>
      <c r="J252" s="25"/>
      <c r="K252" s="7" t="s">
        <v>13</v>
      </c>
      <c r="L252" s="8"/>
      <c r="M252" s="9"/>
      <c r="N252" s="9"/>
    </row>
    <row r="253" spans="2:14" ht="36.75" customHeight="1">
      <c r="B253" s="11"/>
      <c r="C253" s="11"/>
      <c r="D253" s="15"/>
      <c r="E253" s="16"/>
      <c r="F253" s="21"/>
      <c r="G253" s="22"/>
      <c r="H253" s="7">
        <f t="shared" si="11"/>
        <v>0</v>
      </c>
      <c r="I253" s="23" t="s">
        <v>57</v>
      </c>
      <c r="J253" s="25"/>
      <c r="K253" s="7" t="s">
        <v>13</v>
      </c>
      <c r="L253" s="8"/>
      <c r="M253" s="9"/>
      <c r="N253" s="9"/>
    </row>
    <row r="254" spans="2:14" ht="36.75" customHeight="1">
      <c r="B254" s="11"/>
      <c r="C254" s="11"/>
      <c r="D254" s="15"/>
      <c r="E254" s="17"/>
      <c r="F254" s="21"/>
      <c r="G254" s="22"/>
      <c r="H254" s="7">
        <f t="shared" si="11"/>
        <v>0</v>
      </c>
      <c r="I254" s="23" t="s">
        <v>57</v>
      </c>
      <c r="J254" s="25"/>
      <c r="K254" s="7" t="s">
        <v>13</v>
      </c>
      <c r="L254" s="8"/>
      <c r="M254" s="8"/>
      <c r="N254" s="9"/>
    </row>
    <row r="255" spans="2:14" ht="36.75" customHeight="1">
      <c r="B255" s="10"/>
      <c r="C255" s="10"/>
      <c r="D255" s="13"/>
      <c r="E255" s="14"/>
      <c r="F255" s="18"/>
      <c r="G255" s="19"/>
      <c r="H255" s="6"/>
      <c r="I255" s="20" t="s">
        <v>57</v>
      </c>
      <c r="J255" s="25"/>
      <c r="K255" s="6"/>
      <c r="L255" s="8"/>
      <c r="M255" s="8"/>
      <c r="N255" s="8"/>
    </row>
    <row r="256" spans="2:14" ht="36.75" customHeight="1">
      <c r="B256" s="11"/>
      <c r="C256" s="11"/>
      <c r="D256" s="15"/>
      <c r="E256" s="17"/>
      <c r="F256" s="21"/>
      <c r="G256" s="22"/>
      <c r="H256" s="7">
        <f t="shared" si="11"/>
        <v>0</v>
      </c>
      <c r="I256" s="23" t="s">
        <v>57</v>
      </c>
      <c r="J256" s="25"/>
      <c r="K256" s="7" t="s">
        <v>13</v>
      </c>
      <c r="L256" s="8"/>
      <c r="M256" s="8"/>
      <c r="N256" s="8"/>
    </row>
    <row r="257" spans="2:14" ht="36.75" customHeight="1">
      <c r="B257" s="11"/>
      <c r="C257" s="11"/>
      <c r="D257" s="15"/>
      <c r="E257" s="16"/>
      <c r="F257" s="21"/>
      <c r="G257" s="22"/>
      <c r="H257" s="7">
        <f t="shared" si="11"/>
        <v>0</v>
      </c>
      <c r="I257" s="23" t="s">
        <v>57</v>
      </c>
      <c r="J257" s="25"/>
      <c r="K257" s="7" t="s">
        <v>13</v>
      </c>
      <c r="L257" s="8"/>
      <c r="M257" s="8"/>
      <c r="N257" s="9"/>
    </row>
    <row r="258" spans="2:14" ht="36.75" customHeight="1">
      <c r="B258" s="10"/>
      <c r="C258" s="10"/>
      <c r="D258" s="13"/>
      <c r="E258" s="14"/>
      <c r="F258" s="18"/>
      <c r="G258" s="19"/>
      <c r="H258" s="6"/>
      <c r="I258" s="20" t="s">
        <v>57</v>
      </c>
      <c r="J258" s="25"/>
      <c r="K258" s="6"/>
      <c r="L258" s="8"/>
      <c r="M258" s="8"/>
      <c r="N258" s="9"/>
    </row>
    <row r="259" spans="2:14" ht="36.75" customHeight="1">
      <c r="B259" s="10"/>
      <c r="C259" s="10"/>
      <c r="D259" s="13"/>
      <c r="E259" s="14"/>
      <c r="F259" s="18"/>
      <c r="G259" s="19"/>
      <c r="H259" s="6"/>
      <c r="I259" s="20" t="s">
        <v>57</v>
      </c>
      <c r="J259" s="25"/>
      <c r="K259" s="6"/>
      <c r="L259" s="8"/>
      <c r="M259" s="8"/>
      <c r="N259" s="9"/>
    </row>
    <row r="260" spans="2:14" ht="36.75" customHeight="1">
      <c r="B260" s="11"/>
      <c r="C260" s="11"/>
      <c r="D260" s="15"/>
      <c r="E260" s="16"/>
      <c r="F260" s="21"/>
      <c r="G260" s="22"/>
      <c r="H260" s="7">
        <f aca="true" t="shared" si="12" ref="H260:H267">$D260*$G260+IF($E260="",0,($E260/1000)*$G260)</f>
        <v>0</v>
      </c>
      <c r="I260" s="23" t="s">
        <v>57</v>
      </c>
      <c r="J260" s="25"/>
      <c r="K260" s="7" t="s">
        <v>13</v>
      </c>
      <c r="L260" s="8"/>
      <c r="M260" s="8"/>
      <c r="N260" s="9"/>
    </row>
    <row r="261" spans="2:14" ht="36.75" customHeight="1">
      <c r="B261" s="11"/>
      <c r="C261" s="11"/>
      <c r="D261" s="15"/>
      <c r="E261" s="17"/>
      <c r="F261" s="21"/>
      <c r="G261" s="22"/>
      <c r="H261" s="7">
        <f t="shared" si="12"/>
        <v>0</v>
      </c>
      <c r="I261" s="23" t="s">
        <v>57</v>
      </c>
      <c r="J261" s="25"/>
      <c r="K261" s="7" t="s">
        <v>13</v>
      </c>
      <c r="L261" s="8"/>
      <c r="M261" s="9"/>
      <c r="N261" s="9"/>
    </row>
    <row r="262" spans="2:14" ht="36.75" customHeight="1">
      <c r="B262" s="11"/>
      <c r="C262" s="11"/>
      <c r="D262" s="15"/>
      <c r="E262" s="16"/>
      <c r="F262" s="21"/>
      <c r="G262" s="22"/>
      <c r="H262" s="7">
        <f t="shared" si="12"/>
        <v>0</v>
      </c>
      <c r="I262" s="23" t="s">
        <v>57</v>
      </c>
      <c r="J262" s="25"/>
      <c r="K262" s="7" t="s">
        <v>13</v>
      </c>
      <c r="L262" s="8"/>
      <c r="M262" s="9"/>
      <c r="N262" s="9"/>
    </row>
    <row r="263" spans="1:42" ht="36.75" customHeight="1">
      <c r="A263" s="8"/>
      <c r="B263" s="11"/>
      <c r="C263" s="11"/>
      <c r="D263" s="15"/>
      <c r="E263" s="17"/>
      <c r="F263" s="21"/>
      <c r="G263" s="22"/>
      <c r="H263" s="7">
        <f t="shared" si="12"/>
        <v>0</v>
      </c>
      <c r="I263" s="23" t="s">
        <v>57</v>
      </c>
      <c r="J263" s="25"/>
      <c r="K263" s="7" t="s">
        <v>13</v>
      </c>
      <c r="L263" s="8"/>
      <c r="M263" s="8"/>
      <c r="N263" s="9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</row>
    <row r="264" spans="2:14" ht="36.75" customHeight="1">
      <c r="B264" s="10"/>
      <c r="C264" s="10"/>
      <c r="D264" s="13"/>
      <c r="E264" s="14"/>
      <c r="F264" s="18"/>
      <c r="G264" s="19"/>
      <c r="H264" s="6"/>
      <c r="I264" s="20" t="s">
        <v>57</v>
      </c>
      <c r="J264" s="25"/>
      <c r="K264" s="6"/>
      <c r="L264" s="8"/>
      <c r="M264" s="8"/>
      <c r="N264" s="9"/>
    </row>
    <row r="265" spans="2:14" ht="36.75" customHeight="1">
      <c r="B265" s="11"/>
      <c r="C265" s="11"/>
      <c r="D265" s="15"/>
      <c r="E265" s="16"/>
      <c r="F265" s="21"/>
      <c r="G265" s="22"/>
      <c r="H265" s="7">
        <f t="shared" si="12"/>
        <v>0</v>
      </c>
      <c r="I265" s="23" t="s">
        <v>57</v>
      </c>
      <c r="J265" s="25"/>
      <c r="K265" s="7" t="s">
        <v>13</v>
      </c>
      <c r="L265" s="8"/>
      <c r="M265" s="9"/>
      <c r="N265" s="9"/>
    </row>
    <row r="266" spans="2:14" ht="36.75" customHeight="1">
      <c r="B266" s="11"/>
      <c r="C266" s="11"/>
      <c r="D266" s="15"/>
      <c r="E266" s="17"/>
      <c r="F266" s="21"/>
      <c r="G266" s="22"/>
      <c r="H266" s="7">
        <f t="shared" si="12"/>
        <v>0</v>
      </c>
      <c r="I266" s="23" t="s">
        <v>57</v>
      </c>
      <c r="J266" s="25"/>
      <c r="K266" s="7" t="s">
        <v>13</v>
      </c>
      <c r="L266" s="8"/>
      <c r="M266" s="8"/>
      <c r="N266" s="9"/>
    </row>
    <row r="267" spans="2:14" ht="36.75" customHeight="1">
      <c r="B267" s="11"/>
      <c r="C267" s="11"/>
      <c r="D267" s="15"/>
      <c r="E267" s="17"/>
      <c r="F267" s="21"/>
      <c r="G267" s="22"/>
      <c r="H267" s="7">
        <f t="shared" si="12"/>
        <v>0</v>
      </c>
      <c r="I267" s="23" t="s">
        <v>57</v>
      </c>
      <c r="J267" s="25"/>
      <c r="K267" s="7" t="s">
        <v>13</v>
      </c>
      <c r="L267" s="8"/>
      <c r="M267" s="9"/>
      <c r="N267" s="9"/>
    </row>
    <row r="268" spans="2:14" ht="36.75" customHeight="1">
      <c r="B268" s="10"/>
      <c r="C268" s="10"/>
      <c r="D268" s="13"/>
      <c r="E268" s="14"/>
      <c r="F268" s="18"/>
      <c r="G268" s="19"/>
      <c r="H268" s="6"/>
      <c r="I268" s="20" t="s">
        <v>57</v>
      </c>
      <c r="J268" s="25"/>
      <c r="K268" s="6"/>
      <c r="L268" s="8"/>
      <c r="M268" s="9"/>
      <c r="N268" s="9"/>
    </row>
    <row r="269" spans="2:14" ht="36.75" customHeight="1">
      <c r="B269" s="10"/>
      <c r="C269" s="10"/>
      <c r="D269" s="13"/>
      <c r="E269" s="14"/>
      <c r="F269" s="18"/>
      <c r="G269" s="19"/>
      <c r="H269" s="6"/>
      <c r="I269" s="20" t="s">
        <v>57</v>
      </c>
      <c r="J269" s="25"/>
      <c r="K269" s="6"/>
      <c r="L269" s="8"/>
      <c r="M269" s="9"/>
      <c r="N269" s="9"/>
    </row>
    <row r="270" spans="2:14" ht="36.75" customHeight="1">
      <c r="B270" s="11"/>
      <c r="C270" s="11"/>
      <c r="D270" s="15"/>
      <c r="E270" s="16"/>
      <c r="F270" s="21"/>
      <c r="G270" s="22"/>
      <c r="H270" s="7">
        <f>$D270*$G270+IF($E270="",0,($E270/1000)*$G270)</f>
        <v>0</v>
      </c>
      <c r="I270" s="23" t="s">
        <v>57</v>
      </c>
      <c r="J270" s="25"/>
      <c r="K270" s="7" t="s">
        <v>13</v>
      </c>
      <c r="L270" s="8"/>
      <c r="M270" s="9"/>
      <c r="N270" s="9"/>
    </row>
    <row r="271" spans="2:14" ht="36.75" customHeight="1">
      <c r="B271" s="11"/>
      <c r="C271" s="11"/>
      <c r="D271" s="15"/>
      <c r="E271" s="17"/>
      <c r="F271" s="21"/>
      <c r="G271" s="22"/>
      <c r="H271" s="7">
        <f>$D271*$G271+IF($E271="",0,($E271/1000)*$G271)</f>
        <v>0</v>
      </c>
      <c r="I271" s="23" t="s">
        <v>57</v>
      </c>
      <c r="J271" s="25"/>
      <c r="K271" s="7" t="s">
        <v>13</v>
      </c>
      <c r="L271" s="8"/>
      <c r="M271" s="9"/>
      <c r="N271" s="9"/>
    </row>
    <row r="272" spans="2:14" ht="36.75" customHeight="1">
      <c r="B272" s="11"/>
      <c r="C272" s="11"/>
      <c r="D272" s="15"/>
      <c r="E272" s="17"/>
      <c r="F272" s="21"/>
      <c r="G272" s="22"/>
      <c r="H272" s="7">
        <f>$D272*$G272+IF($E272="",0,($E272/1000)*$G272)</f>
        <v>0</v>
      </c>
      <c r="I272" s="23" t="s">
        <v>57</v>
      </c>
      <c r="J272" s="25"/>
      <c r="K272" s="7" t="s">
        <v>13</v>
      </c>
      <c r="L272" s="8"/>
      <c r="M272" s="8"/>
      <c r="N272" s="9"/>
    </row>
    <row r="273" spans="2:14" ht="36.75" customHeight="1">
      <c r="B273" s="11"/>
      <c r="C273" s="11"/>
      <c r="D273" s="15"/>
      <c r="E273" s="17"/>
      <c r="F273" s="21"/>
      <c r="G273" s="22"/>
      <c r="H273" s="7">
        <f>$D273*$G273+IF($E273="",0,($E273/1000)*$G273)</f>
        <v>0</v>
      </c>
      <c r="I273" s="23" t="s">
        <v>57</v>
      </c>
      <c r="J273" s="25"/>
      <c r="K273" s="7" t="s">
        <v>13</v>
      </c>
      <c r="L273" s="8"/>
      <c r="M273" s="9"/>
      <c r="N273" s="9"/>
    </row>
    <row r="274" spans="2:14" ht="36.75" customHeight="1">
      <c r="B274" s="11"/>
      <c r="C274" s="11"/>
      <c r="D274" s="15"/>
      <c r="E274" s="16"/>
      <c r="F274" s="21"/>
      <c r="G274" s="22"/>
      <c r="H274" s="7">
        <f>$D274*$G274+IF($E274="",0,($E274/1000)*$G274)</f>
        <v>0</v>
      </c>
      <c r="I274" s="23" t="s">
        <v>57</v>
      </c>
      <c r="J274" s="25"/>
      <c r="K274" s="7" t="s">
        <v>13</v>
      </c>
      <c r="L274" s="8"/>
      <c r="M274" s="9"/>
      <c r="N274" s="9"/>
    </row>
    <row r="275" spans="2:14" ht="36.75" customHeight="1">
      <c r="B275" s="10"/>
      <c r="C275" s="10"/>
      <c r="D275" s="13"/>
      <c r="E275" s="14"/>
      <c r="F275" s="18"/>
      <c r="G275" s="19"/>
      <c r="H275" s="6">
        <f>SUM(H239:H274)</f>
        <v>0</v>
      </c>
      <c r="I275" s="18"/>
      <c r="J275" s="25"/>
      <c r="K275" s="6">
        <v>0</v>
      </c>
      <c r="L275" s="8"/>
      <c r="M275" s="9"/>
      <c r="N275" s="9"/>
    </row>
    <row r="276" spans="1:42" ht="36.75" customHeight="1">
      <c r="A276" s="8"/>
      <c r="B276" s="10"/>
      <c r="C276" s="10"/>
      <c r="D276" s="13"/>
      <c r="E276" s="14"/>
      <c r="F276" s="18"/>
      <c r="G276" s="19"/>
      <c r="H276" s="6"/>
      <c r="I276" s="18"/>
      <c r="J276" s="25"/>
      <c r="K276" s="6"/>
      <c r="L276" s="8"/>
      <c r="M276" s="8"/>
      <c r="N276" s="9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</row>
    <row r="277" spans="2:14" ht="36.75" customHeight="1">
      <c r="B277" s="10"/>
      <c r="C277" s="10"/>
      <c r="D277" s="13"/>
      <c r="E277" s="14"/>
      <c r="F277" s="18"/>
      <c r="G277" s="19"/>
      <c r="H277" s="6"/>
      <c r="I277" s="18"/>
      <c r="J277" s="25"/>
      <c r="K277" s="6"/>
      <c r="L277" s="8"/>
      <c r="M277" s="9"/>
      <c r="N277" s="9"/>
    </row>
    <row r="278" spans="2:14" ht="36.75" customHeight="1">
      <c r="B278" s="10"/>
      <c r="C278" s="10"/>
      <c r="D278" s="13"/>
      <c r="E278" s="14"/>
      <c r="F278" s="18"/>
      <c r="G278" s="19"/>
      <c r="H278" s="6"/>
      <c r="I278" s="20" t="s">
        <v>57</v>
      </c>
      <c r="J278" s="25"/>
      <c r="K278" s="6"/>
      <c r="L278" s="8"/>
      <c r="M278" s="9"/>
      <c r="N278" s="9"/>
    </row>
    <row r="279" spans="2:14" ht="36.75" customHeight="1">
      <c r="B279" s="10"/>
      <c r="C279" s="10"/>
      <c r="D279" s="13"/>
      <c r="E279" s="14"/>
      <c r="F279" s="18"/>
      <c r="G279" s="19"/>
      <c r="H279" s="6"/>
      <c r="I279" s="20" t="s">
        <v>57</v>
      </c>
      <c r="J279" s="25"/>
      <c r="K279" s="6"/>
      <c r="L279" s="8"/>
      <c r="M279" s="9"/>
      <c r="N279" s="9"/>
    </row>
    <row r="280" spans="2:14" ht="36.75" customHeight="1">
      <c r="B280" s="10"/>
      <c r="C280" s="10"/>
      <c r="D280" s="13"/>
      <c r="E280" s="14"/>
      <c r="F280" s="18"/>
      <c r="G280" s="19"/>
      <c r="H280" s="6"/>
      <c r="I280" s="20" t="s">
        <v>57</v>
      </c>
      <c r="J280" s="25"/>
      <c r="K280" s="6"/>
      <c r="L280" s="8"/>
      <c r="M280" s="8"/>
      <c r="N280" s="9"/>
    </row>
    <row r="281" spans="2:14" ht="36.75" customHeight="1">
      <c r="B281" s="10"/>
      <c r="C281" s="10"/>
      <c r="D281" s="13"/>
      <c r="E281" s="14"/>
      <c r="F281" s="18"/>
      <c r="G281" s="19"/>
      <c r="H281" s="6"/>
      <c r="I281" s="20" t="s">
        <v>57</v>
      </c>
      <c r="J281" s="25"/>
      <c r="K281" s="6"/>
      <c r="L281" s="8"/>
      <c r="M281" s="8"/>
      <c r="N281" s="8"/>
    </row>
    <row r="282" spans="2:14" ht="36.75" customHeight="1">
      <c r="B282" s="10"/>
      <c r="C282" s="10"/>
      <c r="D282" s="13"/>
      <c r="E282" s="14"/>
      <c r="F282" s="18"/>
      <c r="G282" s="19"/>
      <c r="H282" s="6"/>
      <c r="I282" s="20" t="s">
        <v>57</v>
      </c>
      <c r="J282" s="25"/>
      <c r="K282" s="6"/>
      <c r="L282" s="8"/>
      <c r="M282" s="8"/>
      <c r="N282" s="8"/>
    </row>
    <row r="283" spans="2:14" ht="36.75" customHeight="1">
      <c r="B283" s="11"/>
      <c r="C283" s="11"/>
      <c r="D283" s="15"/>
      <c r="E283" s="16"/>
      <c r="F283" s="21"/>
      <c r="G283" s="22"/>
      <c r="H283" s="7">
        <f>$D283*$G283+IF($E283="",0,($E283/1000)*$G283)</f>
        <v>0</v>
      </c>
      <c r="I283" s="23" t="s">
        <v>57</v>
      </c>
      <c r="J283" s="25"/>
      <c r="K283" s="7" t="s">
        <v>13</v>
      </c>
      <c r="L283" s="8"/>
      <c r="M283" s="8"/>
      <c r="N283" s="9"/>
    </row>
    <row r="284" spans="2:14" ht="36.75" customHeight="1">
      <c r="B284" s="10"/>
      <c r="C284" s="10"/>
      <c r="D284" s="13"/>
      <c r="E284" s="14"/>
      <c r="F284" s="18"/>
      <c r="G284" s="19"/>
      <c r="H284" s="6"/>
      <c r="I284" s="20" t="s">
        <v>57</v>
      </c>
      <c r="J284" s="25"/>
      <c r="K284" s="6"/>
      <c r="L284" s="8"/>
      <c r="M284" s="8"/>
      <c r="N284" s="9"/>
    </row>
    <row r="285" spans="2:14" ht="36.75" customHeight="1">
      <c r="B285" s="11"/>
      <c r="C285" s="11"/>
      <c r="D285" s="15"/>
      <c r="E285" s="16"/>
      <c r="F285" s="21"/>
      <c r="G285" s="22"/>
      <c r="H285" s="7">
        <f>$D285*$G285+IF($E285="",0,($E285/1000)*$G285)</f>
        <v>0</v>
      </c>
      <c r="I285" s="23" t="s">
        <v>57</v>
      </c>
      <c r="J285" s="25"/>
      <c r="K285" s="7" t="s">
        <v>13</v>
      </c>
      <c r="L285" s="8"/>
      <c r="M285" s="8"/>
      <c r="N285" s="9"/>
    </row>
    <row r="286" spans="2:14" ht="36.75" customHeight="1">
      <c r="B286" s="11"/>
      <c r="C286" s="11"/>
      <c r="D286" s="15"/>
      <c r="E286" s="16"/>
      <c r="F286" s="21"/>
      <c r="G286" s="22"/>
      <c r="H286" s="7">
        <f>$D286*$G286+IF($E286="",0,($E286/1000)*$G286)</f>
        <v>0</v>
      </c>
      <c r="I286" s="23" t="s">
        <v>57</v>
      </c>
      <c r="J286" s="25"/>
      <c r="K286" s="7" t="s">
        <v>13</v>
      </c>
      <c r="L286" s="8"/>
      <c r="M286" s="8"/>
      <c r="N286" s="9"/>
    </row>
    <row r="287" spans="2:14" ht="36.75" customHeight="1">
      <c r="B287" s="11"/>
      <c r="C287" s="11"/>
      <c r="D287" s="15"/>
      <c r="E287" s="16"/>
      <c r="F287" s="21"/>
      <c r="G287" s="22"/>
      <c r="H287" s="7">
        <f>$D287*$G287+IF($E287="",0,($E287/1000)*$G287)</f>
        <v>0</v>
      </c>
      <c r="I287" s="23" t="s">
        <v>57</v>
      </c>
      <c r="J287" s="25"/>
      <c r="K287" s="7" t="s">
        <v>13</v>
      </c>
      <c r="L287" s="8"/>
      <c r="M287" s="9"/>
      <c r="N287" s="9"/>
    </row>
    <row r="288" spans="2:14" ht="36.75" customHeight="1">
      <c r="B288" s="10"/>
      <c r="C288" s="10"/>
      <c r="D288" s="13"/>
      <c r="E288" s="14"/>
      <c r="F288" s="18"/>
      <c r="G288" s="19"/>
      <c r="H288" s="6"/>
      <c r="I288" s="20" t="s">
        <v>57</v>
      </c>
      <c r="J288" s="25"/>
      <c r="K288" s="6"/>
      <c r="L288" s="8"/>
      <c r="M288" s="9"/>
      <c r="N288" s="9"/>
    </row>
    <row r="289" spans="1:42" ht="36.75" customHeight="1">
      <c r="A289" s="8"/>
      <c r="B289" s="10"/>
      <c r="C289" s="10"/>
      <c r="D289" s="13"/>
      <c r="E289" s="14"/>
      <c r="F289" s="18"/>
      <c r="G289" s="19"/>
      <c r="H289" s="6"/>
      <c r="I289" s="20" t="s">
        <v>57</v>
      </c>
      <c r="J289" s="25"/>
      <c r="K289" s="6"/>
      <c r="L289" s="8"/>
      <c r="M289" s="8"/>
      <c r="N289" s="9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</row>
    <row r="290" spans="2:14" ht="36.75" customHeight="1">
      <c r="B290" s="10"/>
      <c r="C290" s="10"/>
      <c r="D290" s="13"/>
      <c r="E290" s="14"/>
      <c r="F290" s="18"/>
      <c r="G290" s="19"/>
      <c r="H290" s="6"/>
      <c r="I290" s="20" t="s">
        <v>57</v>
      </c>
      <c r="J290" s="25"/>
      <c r="K290" s="6"/>
      <c r="L290" s="8"/>
      <c r="M290" s="8"/>
      <c r="N290" s="9"/>
    </row>
    <row r="291" spans="2:14" ht="36.75" customHeight="1">
      <c r="B291" s="11"/>
      <c r="C291" s="11"/>
      <c r="D291" s="15"/>
      <c r="E291" s="16"/>
      <c r="F291" s="21"/>
      <c r="G291" s="22"/>
      <c r="H291" s="7">
        <f>$D291*$G291+IF($E291="",0,($E291/1000)*$G291)</f>
        <v>0</v>
      </c>
      <c r="I291" s="23" t="s">
        <v>57</v>
      </c>
      <c r="J291" s="25"/>
      <c r="K291" s="7" t="s">
        <v>13</v>
      </c>
      <c r="L291" s="8"/>
      <c r="M291" s="9"/>
      <c r="N291" s="9"/>
    </row>
    <row r="292" spans="2:14" ht="36.75" customHeight="1">
      <c r="B292" s="11"/>
      <c r="C292" s="11"/>
      <c r="D292" s="15"/>
      <c r="E292" s="16"/>
      <c r="F292" s="21"/>
      <c r="G292" s="22"/>
      <c r="H292" s="7">
        <f>$D292*$G292+IF($E292="",0,($E292/1000)*$G292)</f>
        <v>0</v>
      </c>
      <c r="I292" s="23" t="s">
        <v>57</v>
      </c>
      <c r="J292" s="25"/>
      <c r="K292" s="7" t="s">
        <v>13</v>
      </c>
      <c r="L292" s="8"/>
      <c r="M292" s="8"/>
      <c r="N292" s="9"/>
    </row>
    <row r="293" spans="2:14" ht="36.75" customHeight="1">
      <c r="B293" s="11"/>
      <c r="C293" s="11"/>
      <c r="D293" s="15"/>
      <c r="E293" s="16"/>
      <c r="F293" s="21"/>
      <c r="G293" s="22"/>
      <c r="H293" s="7">
        <f>$D293*$G293+IF($E293="",0,($E293/1000)*$G293)</f>
        <v>0</v>
      </c>
      <c r="I293" s="23" t="s">
        <v>57</v>
      </c>
      <c r="J293" s="25"/>
      <c r="K293" s="7" t="s">
        <v>13</v>
      </c>
      <c r="L293" s="8"/>
      <c r="M293" s="9"/>
      <c r="N293" s="9"/>
    </row>
    <row r="294" spans="2:14" ht="36.75" customHeight="1">
      <c r="B294" s="10"/>
      <c r="C294" s="10"/>
      <c r="D294" s="13"/>
      <c r="E294" s="14"/>
      <c r="F294" s="18"/>
      <c r="G294" s="19"/>
      <c r="H294" s="6">
        <f>SUM(H283:H293)</f>
        <v>0</v>
      </c>
      <c r="I294" s="18"/>
      <c r="J294" s="25"/>
      <c r="K294" s="6">
        <v>0</v>
      </c>
      <c r="L294" s="8"/>
      <c r="M294" s="9"/>
      <c r="N294" s="9"/>
    </row>
    <row r="295" spans="2:14" ht="36.75" customHeight="1">
      <c r="B295" s="10"/>
      <c r="C295" s="10"/>
      <c r="D295" s="13"/>
      <c r="E295" s="14"/>
      <c r="F295" s="18"/>
      <c r="G295" s="19"/>
      <c r="H295" s="6"/>
      <c r="I295" s="18"/>
      <c r="J295" s="25"/>
      <c r="K295" s="6"/>
      <c r="L295" s="8"/>
      <c r="M295" s="9"/>
      <c r="N295" s="9"/>
    </row>
    <row r="296" spans="2:14" ht="36.75" customHeight="1">
      <c r="B296" s="10"/>
      <c r="C296" s="10"/>
      <c r="D296" s="13"/>
      <c r="E296" s="14"/>
      <c r="F296" s="18"/>
      <c r="G296" s="19"/>
      <c r="H296" s="6"/>
      <c r="I296" s="18"/>
      <c r="J296" s="25"/>
      <c r="K296" s="6"/>
      <c r="L296" s="8"/>
      <c r="M296" s="9"/>
      <c r="N296" s="9"/>
    </row>
    <row r="297" spans="2:14" ht="36.75" customHeight="1">
      <c r="B297" s="10"/>
      <c r="C297" s="10"/>
      <c r="D297" s="13"/>
      <c r="E297" s="14"/>
      <c r="F297" s="18"/>
      <c r="G297" s="19"/>
      <c r="H297" s="6"/>
      <c r="I297" s="20" t="s">
        <v>57</v>
      </c>
      <c r="J297" s="25"/>
      <c r="K297" s="6"/>
      <c r="L297" s="8"/>
      <c r="M297" s="9"/>
      <c r="N297" s="9"/>
    </row>
    <row r="298" spans="2:14" ht="36.75" customHeight="1">
      <c r="B298" s="11"/>
      <c r="C298" s="11"/>
      <c r="D298" s="15"/>
      <c r="E298" s="17"/>
      <c r="F298" s="21"/>
      <c r="G298" s="22"/>
      <c r="H298" s="7">
        <f>$D298*$G298+IF($E298="",0,($E298/1000)*$G298)</f>
        <v>0</v>
      </c>
      <c r="I298" s="23" t="s">
        <v>57</v>
      </c>
      <c r="J298" s="25"/>
      <c r="K298" s="7" t="s">
        <v>13</v>
      </c>
      <c r="L298" s="8"/>
      <c r="M298" s="8"/>
      <c r="N298" s="9"/>
    </row>
    <row r="299" spans="2:14" ht="36.75" customHeight="1">
      <c r="B299" s="11"/>
      <c r="C299" s="11"/>
      <c r="D299" s="15"/>
      <c r="E299" s="16"/>
      <c r="F299" s="21"/>
      <c r="G299" s="22"/>
      <c r="H299" s="7">
        <f>$D299*$G299+IF($E299="",0,($E299/1000)*$G299)</f>
        <v>0</v>
      </c>
      <c r="I299" s="23" t="s">
        <v>57</v>
      </c>
      <c r="J299" s="25"/>
      <c r="K299" s="7" t="s">
        <v>13</v>
      </c>
      <c r="L299" s="8"/>
      <c r="M299" s="9"/>
      <c r="N299" s="9"/>
    </row>
    <row r="300" spans="2:14" ht="36.75" customHeight="1">
      <c r="B300" s="10"/>
      <c r="C300" s="10"/>
      <c r="D300" s="13"/>
      <c r="E300" s="14"/>
      <c r="F300" s="18"/>
      <c r="G300" s="19"/>
      <c r="H300" s="6"/>
      <c r="I300" s="20" t="s">
        <v>57</v>
      </c>
      <c r="J300" s="25"/>
      <c r="K300" s="6"/>
      <c r="L300" s="8"/>
      <c r="M300" s="9"/>
      <c r="N300" s="9"/>
    </row>
    <row r="301" spans="2:14" ht="36.75" customHeight="1">
      <c r="B301" s="11"/>
      <c r="C301" s="11"/>
      <c r="D301" s="15"/>
      <c r="E301" s="16"/>
      <c r="F301" s="21"/>
      <c r="G301" s="22"/>
      <c r="H301" s="7">
        <f>$D301*$G301+IF($E301="",0,($E301/1000)*$G301)</f>
        <v>0</v>
      </c>
      <c r="I301" s="23" t="s">
        <v>57</v>
      </c>
      <c r="J301" s="25"/>
      <c r="K301" s="7" t="s">
        <v>13</v>
      </c>
      <c r="L301" s="8"/>
      <c r="M301" s="9"/>
      <c r="N301" s="9"/>
    </row>
    <row r="302" spans="1:42" ht="36.75" customHeight="1">
      <c r="A302" s="8"/>
      <c r="B302" s="10"/>
      <c r="C302" s="10"/>
      <c r="D302" s="13"/>
      <c r="E302" s="14"/>
      <c r="F302" s="18"/>
      <c r="G302" s="19"/>
      <c r="H302" s="6">
        <f>SUM(H298:H301)</f>
        <v>0</v>
      </c>
      <c r="I302" s="18"/>
      <c r="J302" s="25"/>
      <c r="K302" s="6">
        <v>0</v>
      </c>
      <c r="L302" s="8"/>
      <c r="M302" s="8"/>
      <c r="N302" s="9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</row>
    <row r="303" spans="2:14" ht="36.75" customHeight="1">
      <c r="B303" s="10"/>
      <c r="C303" s="10"/>
      <c r="D303" s="13"/>
      <c r="E303" s="14"/>
      <c r="F303" s="18"/>
      <c r="G303" s="19"/>
      <c r="H303" s="6"/>
      <c r="I303" s="18"/>
      <c r="J303" s="25"/>
      <c r="K303" s="6"/>
      <c r="L303" s="8"/>
      <c r="M303" s="9"/>
      <c r="N303" s="9"/>
    </row>
    <row r="304" spans="2:14" ht="36.75" customHeight="1">
      <c r="B304" s="10"/>
      <c r="C304" s="10"/>
      <c r="D304" s="13"/>
      <c r="E304" s="14"/>
      <c r="F304" s="18"/>
      <c r="G304" s="19"/>
      <c r="H304" s="6"/>
      <c r="I304" s="18"/>
      <c r="J304" s="25"/>
      <c r="K304" s="6"/>
      <c r="L304" s="8"/>
      <c r="M304" s="9"/>
      <c r="N304" s="9"/>
    </row>
    <row r="305" spans="2:14" ht="36.75" customHeight="1">
      <c r="B305" s="10"/>
      <c r="C305" s="10"/>
      <c r="D305" s="13"/>
      <c r="E305" s="14"/>
      <c r="F305" s="18"/>
      <c r="G305" s="19"/>
      <c r="H305" s="6"/>
      <c r="I305" s="20" t="s">
        <v>57</v>
      </c>
      <c r="J305" s="25"/>
      <c r="K305" s="6"/>
      <c r="L305" s="8"/>
      <c r="M305" s="9"/>
      <c r="N305" s="9"/>
    </row>
    <row r="306" spans="2:14" ht="36.75" customHeight="1">
      <c r="B306" s="10"/>
      <c r="C306" s="10"/>
      <c r="D306" s="13"/>
      <c r="E306" s="14"/>
      <c r="F306" s="18"/>
      <c r="G306" s="19"/>
      <c r="H306" s="6"/>
      <c r="I306" s="20" t="s">
        <v>57</v>
      </c>
      <c r="J306" s="25"/>
      <c r="K306" s="6"/>
      <c r="L306" s="8"/>
      <c r="M306" s="8"/>
      <c r="N306" s="9"/>
    </row>
    <row r="307" spans="2:14" ht="36.75" customHeight="1">
      <c r="B307" s="10"/>
      <c r="C307" s="10"/>
      <c r="D307" s="13"/>
      <c r="E307" s="14"/>
      <c r="F307" s="18"/>
      <c r="G307" s="19"/>
      <c r="H307" s="6"/>
      <c r="I307" s="20" t="s">
        <v>57</v>
      </c>
      <c r="J307" s="25"/>
      <c r="K307" s="6"/>
      <c r="L307" s="8"/>
      <c r="M307" s="8"/>
      <c r="N307" s="8"/>
    </row>
    <row r="308" spans="2:14" ht="36.75" customHeight="1">
      <c r="B308" s="11"/>
      <c r="C308" s="11"/>
      <c r="D308" s="15"/>
      <c r="E308" s="16"/>
      <c r="F308" s="21"/>
      <c r="G308" s="22"/>
      <c r="H308" s="7">
        <f>$D308*$G308+IF($E308="",0,($E308/1000)*$G308)</f>
        <v>0</v>
      </c>
      <c r="I308" s="23" t="s">
        <v>57</v>
      </c>
      <c r="J308" s="25"/>
      <c r="K308" s="7" t="s">
        <v>13</v>
      </c>
      <c r="L308" s="8"/>
      <c r="M308" s="8"/>
      <c r="N308" s="8"/>
    </row>
    <row r="309" spans="2:14" ht="36.75" customHeight="1">
      <c r="B309" s="11"/>
      <c r="C309" s="11"/>
      <c r="D309" s="15"/>
      <c r="E309" s="16"/>
      <c r="F309" s="21"/>
      <c r="G309" s="22"/>
      <c r="H309" s="7">
        <f>$D309*$G309+IF($E309="",0,($E309/1000)*$G309)</f>
        <v>0</v>
      </c>
      <c r="I309" s="23" t="s">
        <v>57</v>
      </c>
      <c r="J309" s="25"/>
      <c r="K309" s="7" t="s">
        <v>13</v>
      </c>
      <c r="L309" s="8"/>
      <c r="M309" s="8"/>
      <c r="N309" s="9"/>
    </row>
    <row r="310" spans="2:14" ht="36.75" customHeight="1">
      <c r="B310" s="11"/>
      <c r="C310" s="11"/>
      <c r="D310" s="15"/>
      <c r="E310" s="17"/>
      <c r="F310" s="21"/>
      <c r="G310" s="22"/>
      <c r="H310" s="7">
        <f>$D310*$G310+IF($E310="",0,($E310/1000)*$G310)</f>
        <v>0</v>
      </c>
      <c r="I310" s="23" t="s">
        <v>57</v>
      </c>
      <c r="J310" s="25"/>
      <c r="K310" s="7" t="s">
        <v>13</v>
      </c>
      <c r="L310" s="8"/>
      <c r="M310" s="8"/>
      <c r="N310" s="9"/>
    </row>
    <row r="311" spans="2:14" ht="36.75" customHeight="1">
      <c r="B311" s="11"/>
      <c r="C311" s="11"/>
      <c r="D311" s="15"/>
      <c r="E311" s="16"/>
      <c r="F311" s="21"/>
      <c r="G311" s="22"/>
      <c r="H311" s="7">
        <f>$D311*$G311+IF($E311="",0,($E311/1000)*$G311)</f>
        <v>0</v>
      </c>
      <c r="I311" s="23" t="s">
        <v>57</v>
      </c>
      <c r="J311" s="25"/>
      <c r="K311" s="7" t="s">
        <v>13</v>
      </c>
      <c r="L311" s="8"/>
      <c r="M311" s="8"/>
      <c r="N311" s="9"/>
    </row>
    <row r="312" spans="2:14" ht="36.75" customHeight="1">
      <c r="B312" s="11"/>
      <c r="C312" s="11"/>
      <c r="D312" s="15"/>
      <c r="E312" s="17"/>
      <c r="F312" s="21"/>
      <c r="G312" s="22"/>
      <c r="H312" s="7">
        <f>$D312*$G312+IF($E312="",0,($E312/1000)*$G312)</f>
        <v>0</v>
      </c>
      <c r="I312" s="23" t="s">
        <v>57</v>
      </c>
      <c r="J312" s="25"/>
      <c r="K312" s="7" t="s">
        <v>13</v>
      </c>
      <c r="L312" s="8"/>
      <c r="M312" s="8"/>
      <c r="N312" s="9"/>
    </row>
    <row r="313" spans="2:14" ht="36.75" customHeight="1">
      <c r="B313" s="10"/>
      <c r="C313" s="10"/>
      <c r="D313" s="13"/>
      <c r="E313" s="14"/>
      <c r="F313" s="18"/>
      <c r="G313" s="19"/>
      <c r="H313" s="6"/>
      <c r="I313" s="20" t="s">
        <v>57</v>
      </c>
      <c r="J313" s="25"/>
      <c r="K313" s="6"/>
      <c r="L313" s="8"/>
      <c r="M313" s="9"/>
      <c r="N313" s="9"/>
    </row>
    <row r="314" spans="2:14" ht="36.75" customHeight="1">
      <c r="B314" s="10"/>
      <c r="C314" s="10"/>
      <c r="D314" s="13"/>
      <c r="E314" s="14"/>
      <c r="F314" s="18"/>
      <c r="G314" s="19"/>
      <c r="H314" s="6"/>
      <c r="I314" s="20" t="s">
        <v>57</v>
      </c>
      <c r="J314" s="25"/>
      <c r="K314" s="6"/>
      <c r="L314" s="8"/>
      <c r="M314" s="9"/>
      <c r="N314" s="9"/>
    </row>
    <row r="315" spans="1:42" ht="36.75" customHeight="1">
      <c r="A315" s="8"/>
      <c r="B315" s="10"/>
      <c r="C315" s="10"/>
      <c r="D315" s="13"/>
      <c r="E315" s="14"/>
      <c r="F315" s="18"/>
      <c r="G315" s="19"/>
      <c r="H315" s="6"/>
      <c r="I315" s="20" t="s">
        <v>57</v>
      </c>
      <c r="J315" s="25"/>
      <c r="K315" s="6"/>
      <c r="L315" s="8"/>
      <c r="M315" s="8"/>
      <c r="N315" s="9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</row>
    <row r="316" spans="2:14" ht="36.75" customHeight="1">
      <c r="B316" s="10"/>
      <c r="C316" s="10"/>
      <c r="D316" s="13"/>
      <c r="E316" s="14"/>
      <c r="F316" s="18"/>
      <c r="G316" s="19"/>
      <c r="H316" s="6"/>
      <c r="I316" s="20" t="s">
        <v>57</v>
      </c>
      <c r="J316" s="25"/>
      <c r="K316" s="6"/>
      <c r="L316" s="8"/>
      <c r="M316" s="8"/>
      <c r="N316" s="9"/>
    </row>
    <row r="317" spans="2:14" ht="36.75" customHeight="1">
      <c r="B317" s="11"/>
      <c r="C317" s="11"/>
      <c r="D317" s="15"/>
      <c r="E317" s="17"/>
      <c r="F317" s="21"/>
      <c r="G317" s="22"/>
      <c r="H317" s="7">
        <f>$D317*$G317+IF($E317="",0,($E317/1000)*$G317)</f>
        <v>0</v>
      </c>
      <c r="I317" s="23" t="s">
        <v>57</v>
      </c>
      <c r="J317" s="25"/>
      <c r="K317" s="7" t="s">
        <v>13</v>
      </c>
      <c r="L317" s="8"/>
      <c r="M317" s="9"/>
      <c r="N317" s="9"/>
    </row>
    <row r="318" spans="2:14" ht="36.75" customHeight="1">
      <c r="B318" s="11"/>
      <c r="C318" s="11"/>
      <c r="D318" s="15"/>
      <c r="E318" s="17"/>
      <c r="F318" s="21"/>
      <c r="G318" s="22"/>
      <c r="H318" s="7">
        <f>$D318*$G318+IF($E318="",0,($E318/1000)*$G318)</f>
        <v>0</v>
      </c>
      <c r="I318" s="23" t="s">
        <v>57</v>
      </c>
      <c r="J318" s="25"/>
      <c r="K318" s="7" t="s">
        <v>13</v>
      </c>
      <c r="L318" s="8"/>
      <c r="M318" s="8"/>
      <c r="N318" s="9"/>
    </row>
    <row r="319" spans="2:14" ht="36.75" customHeight="1">
      <c r="B319" s="11"/>
      <c r="C319" s="11"/>
      <c r="D319" s="15"/>
      <c r="E319" s="17"/>
      <c r="F319" s="21"/>
      <c r="G319" s="22"/>
      <c r="H319" s="7">
        <f>$D319*$G319+IF($E319="",0,($E319/1000)*$G319)</f>
        <v>0</v>
      </c>
      <c r="I319" s="23" t="s">
        <v>57</v>
      </c>
      <c r="J319" s="25"/>
      <c r="K319" s="7" t="s">
        <v>13</v>
      </c>
      <c r="L319" s="8"/>
      <c r="M319" s="9"/>
      <c r="N319" s="9"/>
    </row>
    <row r="320" spans="2:14" ht="36.75" customHeight="1">
      <c r="B320" s="11"/>
      <c r="C320" s="11"/>
      <c r="D320" s="15"/>
      <c r="E320" s="16"/>
      <c r="F320" s="21"/>
      <c r="G320" s="22"/>
      <c r="H320" s="7">
        <f>$D320*$G320+IF($E320="",0,($E320/1000)*$G320)</f>
        <v>0</v>
      </c>
      <c r="I320" s="23" t="s">
        <v>57</v>
      </c>
      <c r="J320" s="25"/>
      <c r="K320" s="7" t="s">
        <v>13</v>
      </c>
      <c r="L320" s="8"/>
      <c r="M320" s="9"/>
      <c r="N320" s="9"/>
    </row>
    <row r="321" spans="2:14" ht="36.75" customHeight="1">
      <c r="B321" s="11"/>
      <c r="C321" s="11"/>
      <c r="D321" s="15"/>
      <c r="E321" s="16"/>
      <c r="F321" s="21"/>
      <c r="G321" s="22"/>
      <c r="H321" s="7">
        <f>$D321*$G321+IF($E321="",0,($E321/1000)*$G321)</f>
        <v>0</v>
      </c>
      <c r="I321" s="23" t="s">
        <v>57</v>
      </c>
      <c r="J321" s="25"/>
      <c r="K321" s="7" t="s">
        <v>13</v>
      </c>
      <c r="L321" s="8"/>
      <c r="M321" s="9"/>
      <c r="N321" s="9"/>
    </row>
    <row r="322" spans="2:14" ht="36.75" customHeight="1">
      <c r="B322" s="10"/>
      <c r="C322" s="10"/>
      <c r="D322" s="13"/>
      <c r="E322" s="14"/>
      <c r="F322" s="18"/>
      <c r="G322" s="19"/>
      <c r="H322" s="6"/>
      <c r="I322" s="20" t="s">
        <v>57</v>
      </c>
      <c r="J322" s="25"/>
      <c r="K322" s="6"/>
      <c r="L322" s="8"/>
      <c r="M322" s="9"/>
      <c r="N322" s="9"/>
    </row>
    <row r="323" spans="2:14" ht="36.75" customHeight="1">
      <c r="B323" s="10"/>
      <c r="C323" s="10"/>
      <c r="D323" s="13"/>
      <c r="E323" s="14"/>
      <c r="F323" s="18"/>
      <c r="G323" s="19"/>
      <c r="H323" s="6"/>
      <c r="I323" s="20" t="s">
        <v>57</v>
      </c>
      <c r="J323" s="25"/>
      <c r="K323" s="6"/>
      <c r="L323" s="8"/>
      <c r="M323" s="9"/>
      <c r="N323" s="9"/>
    </row>
    <row r="324" spans="2:14" ht="36.75" customHeight="1">
      <c r="B324" s="11"/>
      <c r="C324" s="11"/>
      <c r="D324" s="15"/>
      <c r="E324" s="17"/>
      <c r="F324" s="21"/>
      <c r="G324" s="22"/>
      <c r="H324" s="7">
        <f>$D324*$G324+IF($E324="",0,($E324/1000)*$G324)</f>
        <v>0</v>
      </c>
      <c r="I324" s="23" t="s">
        <v>57</v>
      </c>
      <c r="J324" s="25"/>
      <c r="K324" s="7" t="s">
        <v>13</v>
      </c>
      <c r="L324" s="8"/>
      <c r="M324" s="8"/>
      <c r="N324" s="9"/>
    </row>
    <row r="325" spans="2:14" ht="36.75" customHeight="1">
      <c r="B325" s="10"/>
      <c r="C325" s="10"/>
      <c r="D325" s="13"/>
      <c r="E325" s="14"/>
      <c r="F325" s="18"/>
      <c r="G325" s="19"/>
      <c r="H325" s="6"/>
      <c r="I325" s="20" t="s">
        <v>57</v>
      </c>
      <c r="J325" s="25"/>
      <c r="K325" s="6"/>
      <c r="L325" s="8"/>
      <c r="M325" s="9"/>
      <c r="N325" s="9"/>
    </row>
    <row r="326" spans="2:14" ht="36.75" customHeight="1">
      <c r="B326" s="10"/>
      <c r="C326" s="10"/>
      <c r="D326" s="13"/>
      <c r="E326" s="14"/>
      <c r="F326" s="18"/>
      <c r="G326" s="19"/>
      <c r="H326" s="6"/>
      <c r="I326" s="20" t="s">
        <v>57</v>
      </c>
      <c r="J326" s="25"/>
      <c r="K326" s="6"/>
      <c r="L326" s="8"/>
      <c r="M326" s="9"/>
      <c r="N326" s="9"/>
    </row>
    <row r="327" spans="2:14" ht="36.75" customHeight="1">
      <c r="B327" s="10"/>
      <c r="C327" s="10"/>
      <c r="D327" s="13"/>
      <c r="E327" s="14"/>
      <c r="F327" s="18"/>
      <c r="G327" s="19"/>
      <c r="H327" s="6"/>
      <c r="I327" s="20" t="s">
        <v>57</v>
      </c>
      <c r="J327" s="25"/>
      <c r="K327" s="6"/>
      <c r="L327" s="8"/>
      <c r="M327" s="9"/>
      <c r="N327" s="9"/>
    </row>
    <row r="328" spans="1:42" ht="36.75" customHeight="1">
      <c r="A328" s="8"/>
      <c r="B328" s="11"/>
      <c r="C328" s="11"/>
      <c r="D328" s="15"/>
      <c r="E328" s="16"/>
      <c r="F328" s="21"/>
      <c r="G328" s="22"/>
      <c r="H328" s="7">
        <f aca="true" t="shared" si="13" ref="H328:H337">$D328*$G328+IF($E328="",0,($E328/1000)*$G328)</f>
        <v>0</v>
      </c>
      <c r="I328" s="23" t="s">
        <v>57</v>
      </c>
      <c r="J328" s="25"/>
      <c r="K328" s="7" t="s">
        <v>13</v>
      </c>
      <c r="L328" s="8"/>
      <c r="M328" s="8"/>
      <c r="N328" s="9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</row>
    <row r="329" spans="2:14" ht="36.75" customHeight="1">
      <c r="B329" s="11"/>
      <c r="C329" s="11"/>
      <c r="D329" s="15"/>
      <c r="E329" s="16"/>
      <c r="F329" s="21"/>
      <c r="G329" s="22"/>
      <c r="H329" s="7">
        <f t="shared" si="13"/>
        <v>0</v>
      </c>
      <c r="I329" s="23" t="s">
        <v>57</v>
      </c>
      <c r="J329" s="25"/>
      <c r="K329" s="7" t="s">
        <v>13</v>
      </c>
      <c r="L329" s="8"/>
      <c r="M329" s="9"/>
      <c r="N329" s="9"/>
    </row>
    <row r="330" spans="2:14" ht="36.75" customHeight="1">
      <c r="B330" s="11"/>
      <c r="C330" s="11"/>
      <c r="D330" s="15"/>
      <c r="E330" s="16"/>
      <c r="F330" s="21"/>
      <c r="G330" s="22"/>
      <c r="H330" s="7">
        <f t="shared" si="13"/>
        <v>0</v>
      </c>
      <c r="I330" s="23" t="s">
        <v>57</v>
      </c>
      <c r="J330" s="25"/>
      <c r="K330" s="7" t="s">
        <v>13</v>
      </c>
      <c r="L330" s="8"/>
      <c r="M330" s="9"/>
      <c r="N330" s="9"/>
    </row>
    <row r="331" spans="2:14" ht="36.75" customHeight="1">
      <c r="B331" s="11"/>
      <c r="C331" s="11"/>
      <c r="D331" s="15"/>
      <c r="E331" s="16"/>
      <c r="F331" s="21"/>
      <c r="G331" s="22"/>
      <c r="H331" s="7">
        <f t="shared" si="13"/>
        <v>0</v>
      </c>
      <c r="I331" s="23" t="s">
        <v>57</v>
      </c>
      <c r="J331" s="25"/>
      <c r="K331" s="7" t="s">
        <v>13</v>
      </c>
      <c r="L331" s="8"/>
      <c r="M331" s="9"/>
      <c r="N331" s="9"/>
    </row>
    <row r="332" spans="2:14" ht="36.75" customHeight="1">
      <c r="B332" s="11"/>
      <c r="C332" s="11"/>
      <c r="D332" s="15"/>
      <c r="E332" s="16"/>
      <c r="F332" s="21"/>
      <c r="G332" s="22"/>
      <c r="H332" s="7">
        <f t="shared" si="13"/>
        <v>0</v>
      </c>
      <c r="I332" s="23" t="s">
        <v>57</v>
      </c>
      <c r="J332" s="25"/>
      <c r="K332" s="7" t="s">
        <v>13</v>
      </c>
      <c r="L332" s="8"/>
      <c r="M332" s="8"/>
      <c r="N332" s="9"/>
    </row>
    <row r="333" spans="2:14" ht="36.75" customHeight="1">
      <c r="B333" s="11"/>
      <c r="C333" s="11"/>
      <c r="D333" s="15"/>
      <c r="E333" s="16"/>
      <c r="F333" s="21"/>
      <c r="G333" s="22"/>
      <c r="H333" s="7">
        <f t="shared" si="13"/>
        <v>0</v>
      </c>
      <c r="I333" s="23" t="s">
        <v>57</v>
      </c>
      <c r="J333" s="25"/>
      <c r="K333" s="7" t="s">
        <v>13</v>
      </c>
      <c r="L333" s="8"/>
      <c r="M333" s="8"/>
      <c r="N333" s="8"/>
    </row>
    <row r="334" spans="2:14" ht="36.75" customHeight="1">
      <c r="B334" s="11"/>
      <c r="C334" s="11"/>
      <c r="D334" s="15"/>
      <c r="E334" s="17"/>
      <c r="F334" s="21"/>
      <c r="G334" s="22"/>
      <c r="H334" s="7">
        <f t="shared" si="13"/>
        <v>0</v>
      </c>
      <c r="I334" s="23" t="s">
        <v>57</v>
      </c>
      <c r="J334" s="25"/>
      <c r="K334" s="7" t="s">
        <v>13</v>
      </c>
      <c r="L334" s="8"/>
      <c r="M334" s="8"/>
      <c r="N334" s="8"/>
    </row>
    <row r="335" spans="2:14" ht="36.75" customHeight="1">
      <c r="B335" s="11"/>
      <c r="C335" s="11"/>
      <c r="D335" s="15"/>
      <c r="E335" s="16"/>
      <c r="F335" s="21"/>
      <c r="G335" s="22"/>
      <c r="H335" s="7">
        <f t="shared" si="13"/>
        <v>0</v>
      </c>
      <c r="I335" s="23" t="s">
        <v>57</v>
      </c>
      <c r="J335" s="25"/>
      <c r="K335" s="7" t="s">
        <v>13</v>
      </c>
      <c r="L335" s="8"/>
      <c r="M335" s="8"/>
      <c r="N335" s="9"/>
    </row>
    <row r="336" spans="2:14" ht="36.75" customHeight="1">
      <c r="B336" s="11"/>
      <c r="C336" s="11"/>
      <c r="D336" s="15"/>
      <c r="E336" s="16"/>
      <c r="F336" s="21"/>
      <c r="G336" s="22"/>
      <c r="H336" s="7">
        <f t="shared" si="13"/>
        <v>0</v>
      </c>
      <c r="I336" s="23" t="s">
        <v>57</v>
      </c>
      <c r="J336" s="25"/>
      <c r="K336" s="7" t="s">
        <v>13</v>
      </c>
      <c r="L336" s="8"/>
      <c r="M336" s="8"/>
      <c r="N336" s="9"/>
    </row>
    <row r="337" spans="2:14" ht="36.75" customHeight="1">
      <c r="B337" s="11"/>
      <c r="C337" s="11"/>
      <c r="D337" s="15"/>
      <c r="E337" s="16"/>
      <c r="F337" s="21"/>
      <c r="G337" s="22"/>
      <c r="H337" s="7">
        <f t="shared" si="13"/>
        <v>0</v>
      </c>
      <c r="I337" s="23" t="s">
        <v>57</v>
      </c>
      <c r="J337" s="25"/>
      <c r="K337" s="7" t="s">
        <v>13</v>
      </c>
      <c r="L337" s="8"/>
      <c r="M337" s="8"/>
      <c r="N337" s="9"/>
    </row>
    <row r="338" spans="2:14" ht="36.75" customHeight="1">
      <c r="B338" s="10"/>
      <c r="C338" s="10"/>
      <c r="D338" s="13"/>
      <c r="E338" s="14"/>
      <c r="F338" s="18"/>
      <c r="G338" s="19"/>
      <c r="H338" s="6">
        <f>SUM(H308:H337)</f>
        <v>0</v>
      </c>
      <c r="I338" s="18"/>
      <c r="J338" s="25"/>
      <c r="K338" s="6">
        <v>0</v>
      </c>
      <c r="L338" s="8"/>
      <c r="M338" s="8"/>
      <c r="N338" s="9"/>
    </row>
    <row r="339" spans="2:14" ht="36.75" customHeight="1">
      <c r="B339" s="10"/>
      <c r="C339" s="10"/>
      <c r="D339" s="13"/>
      <c r="E339" s="14"/>
      <c r="F339" s="18"/>
      <c r="G339" s="19"/>
      <c r="H339" s="6"/>
      <c r="I339" s="18"/>
      <c r="J339" s="25"/>
      <c r="K339" s="6"/>
      <c r="L339" s="8"/>
      <c r="M339" s="9"/>
      <c r="N339" s="9"/>
    </row>
    <row r="340" spans="2:14" ht="36.75" customHeight="1">
      <c r="B340" s="10"/>
      <c r="C340" s="10"/>
      <c r="D340" s="13"/>
      <c r="E340" s="14"/>
      <c r="F340" s="18"/>
      <c r="G340" s="19"/>
      <c r="H340" s="6"/>
      <c r="I340" s="18"/>
      <c r="J340" s="25"/>
      <c r="K340" s="6"/>
      <c r="L340" s="8"/>
      <c r="M340" s="9"/>
      <c r="N340" s="9"/>
    </row>
    <row r="341" spans="1:42" ht="36.75" customHeight="1">
      <c r="A341" s="8"/>
      <c r="B341" s="10"/>
      <c r="C341" s="10"/>
      <c r="D341" s="13"/>
      <c r="E341" s="14"/>
      <c r="F341" s="18"/>
      <c r="G341" s="19"/>
      <c r="H341" s="6"/>
      <c r="I341" s="20" t="s">
        <v>57</v>
      </c>
      <c r="J341" s="25"/>
      <c r="K341" s="6"/>
      <c r="L341" s="8"/>
      <c r="M341" s="8"/>
      <c r="N341" s="9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</row>
    <row r="342" spans="2:14" ht="36.75" customHeight="1">
      <c r="B342" s="10"/>
      <c r="C342" s="10"/>
      <c r="D342" s="13"/>
      <c r="E342" s="14"/>
      <c r="F342" s="18"/>
      <c r="G342" s="19"/>
      <c r="H342" s="6"/>
      <c r="I342" s="20" t="s">
        <v>57</v>
      </c>
      <c r="J342" s="25"/>
      <c r="K342" s="6"/>
      <c r="L342" s="8"/>
      <c r="M342" s="8"/>
      <c r="N342" s="9"/>
    </row>
    <row r="343" spans="2:14" ht="36.75" customHeight="1">
      <c r="B343" s="10"/>
      <c r="C343" s="10"/>
      <c r="D343" s="13"/>
      <c r="E343" s="14"/>
      <c r="F343" s="18"/>
      <c r="G343" s="19"/>
      <c r="H343" s="6"/>
      <c r="I343" s="20" t="s">
        <v>57</v>
      </c>
      <c r="J343" s="25"/>
      <c r="K343" s="6"/>
      <c r="L343" s="8"/>
      <c r="M343" s="9"/>
      <c r="N343" s="9"/>
    </row>
    <row r="344" spans="2:14" ht="36.75" customHeight="1">
      <c r="B344" s="11"/>
      <c r="C344" s="11"/>
      <c r="D344" s="15"/>
      <c r="E344" s="16"/>
      <c r="F344" s="21"/>
      <c r="G344" s="22"/>
      <c r="H344" s="7">
        <f aca="true" t="shared" si="14" ref="H344:H355">$D344*$G344+IF($E344="",0,($E344/1000)*$G344)</f>
        <v>0</v>
      </c>
      <c r="I344" s="23" t="s">
        <v>57</v>
      </c>
      <c r="J344" s="25"/>
      <c r="K344" s="7" t="s">
        <v>13</v>
      </c>
      <c r="L344" s="8"/>
      <c r="M344" s="8"/>
      <c r="N344" s="9"/>
    </row>
    <row r="345" spans="2:14" ht="36.75" customHeight="1">
      <c r="B345" s="11"/>
      <c r="C345" s="11"/>
      <c r="D345" s="15"/>
      <c r="E345" s="17"/>
      <c r="F345" s="21"/>
      <c r="G345" s="22"/>
      <c r="H345" s="7">
        <f t="shared" si="14"/>
        <v>0</v>
      </c>
      <c r="I345" s="23" t="s">
        <v>57</v>
      </c>
      <c r="J345" s="25"/>
      <c r="K345" s="7" t="s">
        <v>13</v>
      </c>
      <c r="L345" s="8"/>
      <c r="M345" s="9"/>
      <c r="N345" s="9"/>
    </row>
    <row r="346" spans="2:14" ht="36.75" customHeight="1">
      <c r="B346" s="11"/>
      <c r="C346" s="11"/>
      <c r="D346" s="15"/>
      <c r="E346" s="16"/>
      <c r="F346" s="21"/>
      <c r="G346" s="22"/>
      <c r="H346" s="7">
        <f t="shared" si="14"/>
        <v>0</v>
      </c>
      <c r="I346" s="23" t="s">
        <v>57</v>
      </c>
      <c r="J346" s="25"/>
      <c r="K346" s="7" t="s">
        <v>13</v>
      </c>
      <c r="L346" s="8"/>
      <c r="M346" s="9"/>
      <c r="N346" s="9"/>
    </row>
    <row r="347" spans="2:14" ht="36.75" customHeight="1">
      <c r="B347" s="11"/>
      <c r="C347" s="11"/>
      <c r="D347" s="15"/>
      <c r="E347" s="17"/>
      <c r="F347" s="21"/>
      <c r="G347" s="22"/>
      <c r="H347" s="7">
        <f t="shared" si="14"/>
        <v>0</v>
      </c>
      <c r="I347" s="23" t="s">
        <v>57</v>
      </c>
      <c r="J347" s="25"/>
      <c r="K347" s="7" t="s">
        <v>13</v>
      </c>
      <c r="L347" s="8"/>
      <c r="M347" s="9"/>
      <c r="N347" s="9"/>
    </row>
    <row r="348" spans="2:14" ht="36.75" customHeight="1">
      <c r="B348" s="10"/>
      <c r="C348" s="10"/>
      <c r="D348" s="13"/>
      <c r="E348" s="14"/>
      <c r="F348" s="18"/>
      <c r="G348" s="19"/>
      <c r="H348" s="6"/>
      <c r="I348" s="20" t="s">
        <v>57</v>
      </c>
      <c r="J348" s="25"/>
      <c r="K348" s="6"/>
      <c r="L348" s="8"/>
      <c r="M348" s="9"/>
      <c r="N348" s="9"/>
    </row>
    <row r="349" spans="2:14" ht="36.75" customHeight="1">
      <c r="B349" s="11"/>
      <c r="C349" s="11"/>
      <c r="D349" s="15"/>
      <c r="E349" s="16"/>
      <c r="F349" s="21"/>
      <c r="G349" s="22"/>
      <c r="H349" s="7">
        <f t="shared" si="14"/>
        <v>0</v>
      </c>
      <c r="I349" s="23" t="s">
        <v>57</v>
      </c>
      <c r="J349" s="25"/>
      <c r="K349" s="7" t="s">
        <v>13</v>
      </c>
      <c r="L349" s="8"/>
      <c r="M349" s="9"/>
      <c r="N349" s="9"/>
    </row>
    <row r="350" spans="2:14" ht="36.75" customHeight="1">
      <c r="B350" s="11"/>
      <c r="C350" s="11"/>
      <c r="D350" s="15"/>
      <c r="E350" s="17"/>
      <c r="F350" s="21"/>
      <c r="G350" s="22"/>
      <c r="H350" s="7">
        <f t="shared" si="14"/>
        <v>0</v>
      </c>
      <c r="I350" s="23" t="s">
        <v>57</v>
      </c>
      <c r="J350" s="25"/>
      <c r="K350" s="7" t="s">
        <v>13</v>
      </c>
      <c r="L350" s="8"/>
      <c r="M350" s="8"/>
      <c r="N350" s="9"/>
    </row>
    <row r="351" spans="2:14" ht="36.75" customHeight="1">
      <c r="B351" s="11"/>
      <c r="C351" s="11"/>
      <c r="D351" s="15"/>
      <c r="E351" s="16"/>
      <c r="F351" s="21"/>
      <c r="G351" s="22"/>
      <c r="H351" s="7">
        <f t="shared" si="14"/>
        <v>0</v>
      </c>
      <c r="I351" s="23" t="s">
        <v>57</v>
      </c>
      <c r="J351" s="25"/>
      <c r="K351" s="7" t="s">
        <v>13</v>
      </c>
      <c r="L351" s="8"/>
      <c r="M351" s="9"/>
      <c r="N351" s="9"/>
    </row>
    <row r="352" spans="2:14" ht="36.75" customHeight="1">
      <c r="B352" s="10"/>
      <c r="C352" s="10"/>
      <c r="D352" s="13"/>
      <c r="E352" s="14"/>
      <c r="F352" s="18"/>
      <c r="G352" s="19"/>
      <c r="H352" s="6"/>
      <c r="I352" s="20" t="s">
        <v>57</v>
      </c>
      <c r="J352" s="25"/>
      <c r="K352" s="6"/>
      <c r="L352" s="8"/>
      <c r="M352" s="9"/>
      <c r="N352" s="9"/>
    </row>
    <row r="353" spans="2:14" ht="36.75" customHeight="1">
      <c r="B353" s="11"/>
      <c r="C353" s="11"/>
      <c r="D353" s="15"/>
      <c r="E353" s="17"/>
      <c r="F353" s="21"/>
      <c r="G353" s="22"/>
      <c r="H353" s="7">
        <f t="shared" si="14"/>
        <v>0</v>
      </c>
      <c r="I353" s="23" t="s">
        <v>57</v>
      </c>
      <c r="J353" s="25"/>
      <c r="K353" s="7" t="s">
        <v>13</v>
      </c>
      <c r="L353" s="8"/>
      <c r="M353" s="9"/>
      <c r="N353" s="9"/>
    </row>
    <row r="354" spans="1:42" ht="36.75" customHeight="1">
      <c r="A354" s="8"/>
      <c r="B354" s="11"/>
      <c r="C354" s="11"/>
      <c r="D354" s="15"/>
      <c r="E354" s="17"/>
      <c r="F354" s="21"/>
      <c r="G354" s="22"/>
      <c r="H354" s="7">
        <f t="shared" si="14"/>
        <v>0</v>
      </c>
      <c r="I354" s="23" t="s">
        <v>57</v>
      </c>
      <c r="J354" s="25"/>
      <c r="K354" s="7" t="s">
        <v>13</v>
      </c>
      <c r="L354" s="8"/>
      <c r="M354" s="8"/>
      <c r="N354" s="9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</row>
    <row r="355" spans="2:14" ht="36.75" customHeight="1">
      <c r="B355" s="11"/>
      <c r="C355" s="11"/>
      <c r="D355" s="15"/>
      <c r="E355" s="16"/>
      <c r="F355" s="21"/>
      <c r="G355" s="22"/>
      <c r="H355" s="7">
        <f t="shared" si="14"/>
        <v>0</v>
      </c>
      <c r="I355" s="23" t="s">
        <v>57</v>
      </c>
      <c r="J355" s="25"/>
      <c r="K355" s="7" t="s">
        <v>13</v>
      </c>
      <c r="L355" s="8"/>
      <c r="M355" s="9"/>
      <c r="N355" s="9"/>
    </row>
    <row r="356" spans="2:14" ht="36.75" customHeight="1">
      <c r="B356" s="10"/>
      <c r="C356" s="10"/>
      <c r="D356" s="13"/>
      <c r="E356" s="14"/>
      <c r="F356" s="18"/>
      <c r="G356" s="19"/>
      <c r="H356" s="6"/>
      <c r="I356" s="20" t="s">
        <v>57</v>
      </c>
      <c r="J356" s="25"/>
      <c r="K356" s="6"/>
      <c r="L356" s="8"/>
      <c r="M356" s="9"/>
      <c r="N356" s="9"/>
    </row>
    <row r="357" spans="2:14" ht="36.75" customHeight="1">
      <c r="B357" s="10"/>
      <c r="C357" s="10"/>
      <c r="D357" s="13"/>
      <c r="E357" s="14"/>
      <c r="F357" s="18"/>
      <c r="G357" s="19"/>
      <c r="H357" s="6"/>
      <c r="I357" s="20" t="s">
        <v>57</v>
      </c>
      <c r="J357" s="25"/>
      <c r="K357" s="6"/>
      <c r="L357" s="8"/>
      <c r="M357" s="9"/>
      <c r="N357" s="9"/>
    </row>
    <row r="358" spans="2:14" ht="36.75" customHeight="1">
      <c r="B358" s="11"/>
      <c r="C358" s="11"/>
      <c r="D358" s="15"/>
      <c r="E358" s="16"/>
      <c r="F358" s="21"/>
      <c r="G358" s="22"/>
      <c r="H358" s="7">
        <f>$D358*$G358+IF($E358="",0,($E358/1000)*$G358)</f>
        <v>0</v>
      </c>
      <c r="I358" s="23" t="s">
        <v>57</v>
      </c>
      <c r="J358" s="25"/>
      <c r="K358" s="7" t="s">
        <v>13</v>
      </c>
      <c r="L358" s="8"/>
      <c r="M358" s="8"/>
      <c r="N358" s="9"/>
    </row>
    <row r="359" spans="2:14" ht="36.75" customHeight="1">
      <c r="B359" s="10"/>
      <c r="C359" s="10"/>
      <c r="D359" s="13"/>
      <c r="E359" s="14"/>
      <c r="F359" s="18"/>
      <c r="G359" s="19"/>
      <c r="H359" s="6"/>
      <c r="I359" s="20" t="s">
        <v>57</v>
      </c>
      <c r="J359" s="25"/>
      <c r="K359" s="6"/>
      <c r="L359" s="8"/>
      <c r="M359" s="8"/>
      <c r="N359" s="8"/>
    </row>
    <row r="360" spans="2:14" ht="36.75" customHeight="1">
      <c r="B360" s="11"/>
      <c r="C360" s="11"/>
      <c r="D360" s="15"/>
      <c r="E360" s="17"/>
      <c r="F360" s="21"/>
      <c r="G360" s="22"/>
      <c r="H360" s="7">
        <f>$D360*$G360+IF($E360="",0,($E360/1000)*$G360)</f>
        <v>0</v>
      </c>
      <c r="I360" s="23" t="s">
        <v>57</v>
      </c>
      <c r="J360" s="25"/>
      <c r="K360" s="7" t="s">
        <v>13</v>
      </c>
      <c r="L360" s="8"/>
      <c r="M360" s="8"/>
      <c r="N360" s="8"/>
    </row>
    <row r="361" spans="2:14" ht="36.75" customHeight="1">
      <c r="B361" s="10"/>
      <c r="C361" s="10"/>
      <c r="D361" s="13"/>
      <c r="E361" s="14"/>
      <c r="F361" s="18"/>
      <c r="G361" s="19"/>
      <c r="H361" s="6"/>
      <c r="I361" s="20" t="s">
        <v>57</v>
      </c>
      <c r="J361" s="25"/>
      <c r="K361" s="6"/>
      <c r="L361" s="8"/>
      <c r="M361" s="8"/>
      <c r="N361" s="9"/>
    </row>
    <row r="362" spans="2:14" ht="36.75" customHeight="1">
      <c r="B362" s="11"/>
      <c r="C362" s="11"/>
      <c r="D362" s="15"/>
      <c r="E362" s="17"/>
      <c r="F362" s="21"/>
      <c r="G362" s="22"/>
      <c r="H362" s="7">
        <f>$D362*$G362+IF($E362="",0,($E362/1000)*$G362)</f>
        <v>0</v>
      </c>
      <c r="I362" s="23" t="s">
        <v>57</v>
      </c>
      <c r="J362" s="25"/>
      <c r="K362" s="7" t="s">
        <v>13</v>
      </c>
      <c r="L362" s="8"/>
      <c r="M362" s="8"/>
      <c r="N362" s="9"/>
    </row>
    <row r="363" spans="2:14" ht="36.75" customHeight="1">
      <c r="B363" s="11"/>
      <c r="C363" s="11"/>
      <c r="D363" s="15"/>
      <c r="E363" s="17"/>
      <c r="F363" s="21"/>
      <c r="G363" s="22"/>
      <c r="H363" s="7">
        <f>$D363*$G363+IF($E363="",0,($E363/1000)*$G363)</f>
        <v>0</v>
      </c>
      <c r="I363" s="23" t="s">
        <v>57</v>
      </c>
      <c r="J363" s="25"/>
      <c r="K363" s="7" t="s">
        <v>13</v>
      </c>
      <c r="L363" s="8"/>
      <c r="M363" s="8"/>
      <c r="N363" s="9"/>
    </row>
    <row r="364" spans="2:14" ht="36.75" customHeight="1">
      <c r="B364" s="10"/>
      <c r="C364" s="10"/>
      <c r="D364" s="13"/>
      <c r="E364" s="14"/>
      <c r="F364" s="18"/>
      <c r="G364" s="19"/>
      <c r="H364" s="6"/>
      <c r="I364" s="20" t="s">
        <v>57</v>
      </c>
      <c r="J364" s="25"/>
      <c r="K364" s="6"/>
      <c r="L364" s="8"/>
      <c r="M364" s="8"/>
      <c r="N364" s="9"/>
    </row>
    <row r="365" spans="2:14" ht="36.75" customHeight="1">
      <c r="B365" s="10"/>
      <c r="C365" s="10"/>
      <c r="D365" s="13"/>
      <c r="E365" s="14"/>
      <c r="F365" s="18"/>
      <c r="G365" s="19"/>
      <c r="H365" s="6"/>
      <c r="I365" s="20" t="s">
        <v>57</v>
      </c>
      <c r="J365" s="25"/>
      <c r="K365" s="6"/>
      <c r="L365" s="8"/>
      <c r="M365" s="9"/>
      <c r="N365" s="9"/>
    </row>
    <row r="366" spans="2:14" ht="36.75" customHeight="1">
      <c r="B366" s="11"/>
      <c r="C366" s="11"/>
      <c r="D366" s="15"/>
      <c r="E366" s="16"/>
      <c r="F366" s="21"/>
      <c r="G366" s="22"/>
      <c r="H366" s="7">
        <f>$D366*$G366+IF($E366="",0,($E366/1000)*$G366)</f>
        <v>0</v>
      </c>
      <c r="I366" s="23" t="s">
        <v>57</v>
      </c>
      <c r="J366" s="25"/>
      <c r="K366" s="7" t="s">
        <v>13</v>
      </c>
      <c r="L366" s="8"/>
      <c r="M366" s="9"/>
      <c r="N366" s="9"/>
    </row>
    <row r="367" spans="1:42" ht="36.75" customHeight="1">
      <c r="A367" s="8"/>
      <c r="B367" s="11"/>
      <c r="C367" s="11"/>
      <c r="D367" s="15"/>
      <c r="E367" s="16"/>
      <c r="F367" s="21"/>
      <c r="G367" s="22"/>
      <c r="H367" s="7">
        <f>$D367*$G367+IF($E367="",0,($E367/1000)*$G367)</f>
        <v>0</v>
      </c>
      <c r="I367" s="23" t="s">
        <v>57</v>
      </c>
      <c r="J367" s="25"/>
      <c r="K367" s="7" t="s">
        <v>13</v>
      </c>
      <c r="L367" s="8"/>
      <c r="M367" s="8"/>
      <c r="N367" s="9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</row>
    <row r="368" spans="2:14" ht="36.75" customHeight="1">
      <c r="B368" s="11"/>
      <c r="C368" s="11"/>
      <c r="D368" s="15"/>
      <c r="E368" s="16"/>
      <c r="F368" s="21"/>
      <c r="G368" s="22"/>
      <c r="H368" s="7">
        <f>$D368*$G368+IF($E368="",0,($E368/1000)*$G368)</f>
        <v>0</v>
      </c>
      <c r="I368" s="23" t="s">
        <v>57</v>
      </c>
      <c r="J368" s="25"/>
      <c r="K368" s="7" t="s">
        <v>13</v>
      </c>
      <c r="L368" s="8"/>
      <c r="M368" s="8"/>
      <c r="N368" s="9"/>
    </row>
    <row r="369" spans="2:14" ht="36.75" customHeight="1">
      <c r="B369" s="10"/>
      <c r="C369" s="10"/>
      <c r="D369" s="13"/>
      <c r="E369" s="14"/>
      <c r="F369" s="18"/>
      <c r="G369" s="19"/>
      <c r="H369" s="6">
        <f>SUM(H344:H368)</f>
        <v>0</v>
      </c>
      <c r="I369" s="18"/>
      <c r="J369" s="25"/>
      <c r="K369" s="6">
        <v>0</v>
      </c>
      <c r="L369" s="8"/>
      <c r="M369" s="9"/>
      <c r="N369" s="9"/>
    </row>
    <row r="370" spans="2:14" ht="36.75" customHeight="1">
      <c r="B370" s="10"/>
      <c r="C370" s="10"/>
      <c r="D370" s="13"/>
      <c r="E370" s="14"/>
      <c r="F370" s="18"/>
      <c r="G370" s="19"/>
      <c r="H370" s="6"/>
      <c r="I370" s="18"/>
      <c r="J370" s="25"/>
      <c r="K370" s="6"/>
      <c r="L370" s="8"/>
      <c r="M370" s="8"/>
      <c r="N370" s="9"/>
    </row>
    <row r="371" spans="2:14" ht="36.75" customHeight="1">
      <c r="B371" s="10"/>
      <c r="C371" s="10"/>
      <c r="D371" s="13"/>
      <c r="E371" s="14"/>
      <c r="F371" s="18"/>
      <c r="G371" s="19"/>
      <c r="H371" s="6"/>
      <c r="I371" s="18"/>
      <c r="J371" s="25"/>
      <c r="K371" s="6"/>
      <c r="L371" s="8"/>
      <c r="M371" s="9"/>
      <c r="N371" s="9"/>
    </row>
    <row r="372" spans="2:14" ht="36.75" customHeight="1">
      <c r="B372" s="10"/>
      <c r="C372" s="10"/>
      <c r="D372" s="13"/>
      <c r="E372" s="14"/>
      <c r="F372" s="18"/>
      <c r="G372" s="19"/>
      <c r="H372" s="6"/>
      <c r="I372" s="20" t="s">
        <v>57</v>
      </c>
      <c r="J372" s="25"/>
      <c r="K372" s="6"/>
      <c r="L372" s="8"/>
      <c r="M372" s="9"/>
      <c r="N372" s="9"/>
    </row>
    <row r="373" spans="2:14" ht="36.75" customHeight="1">
      <c r="B373" s="11"/>
      <c r="C373" s="11"/>
      <c r="D373" s="15"/>
      <c r="E373" s="16"/>
      <c r="F373" s="21"/>
      <c r="G373" s="22"/>
      <c r="H373" s="7">
        <f aca="true" t="shared" si="15" ref="H373:H379">$D373*$G373+IF($E373="",0,($E373/1000)*$G373)</f>
        <v>0</v>
      </c>
      <c r="I373" s="23" t="s">
        <v>57</v>
      </c>
      <c r="J373" s="25"/>
      <c r="K373" s="7" t="s">
        <v>13</v>
      </c>
      <c r="L373" s="8"/>
      <c r="M373" s="9"/>
      <c r="N373" s="9"/>
    </row>
    <row r="374" spans="2:14" ht="36.75" customHeight="1">
      <c r="B374" s="11"/>
      <c r="C374" s="11"/>
      <c r="D374" s="15"/>
      <c r="E374" s="16"/>
      <c r="F374" s="21"/>
      <c r="G374" s="22"/>
      <c r="H374" s="7">
        <f t="shared" si="15"/>
        <v>0</v>
      </c>
      <c r="I374" s="23" t="s">
        <v>57</v>
      </c>
      <c r="J374" s="25"/>
      <c r="K374" s="7" t="s">
        <v>13</v>
      </c>
      <c r="L374" s="8"/>
      <c r="M374" s="9"/>
      <c r="N374" s="9"/>
    </row>
    <row r="375" spans="2:14" ht="36.75" customHeight="1">
      <c r="B375" s="11"/>
      <c r="C375" s="11"/>
      <c r="D375" s="15"/>
      <c r="E375" s="16"/>
      <c r="F375" s="21"/>
      <c r="G375" s="22"/>
      <c r="H375" s="7">
        <f t="shared" si="15"/>
        <v>0</v>
      </c>
      <c r="I375" s="23" t="s">
        <v>57</v>
      </c>
      <c r="J375" s="25"/>
      <c r="K375" s="7" t="s">
        <v>13</v>
      </c>
      <c r="L375" s="8"/>
      <c r="M375" s="9"/>
      <c r="N375" s="9"/>
    </row>
    <row r="376" spans="2:14" ht="36.75" customHeight="1">
      <c r="B376" s="11"/>
      <c r="C376" s="11"/>
      <c r="D376" s="15"/>
      <c r="E376" s="16"/>
      <c r="F376" s="21"/>
      <c r="G376" s="22"/>
      <c r="H376" s="7">
        <f t="shared" si="15"/>
        <v>0</v>
      </c>
      <c r="I376" s="23" t="s">
        <v>57</v>
      </c>
      <c r="J376" s="25"/>
      <c r="K376" s="7" t="s">
        <v>13</v>
      </c>
      <c r="L376" s="8"/>
      <c r="M376" s="8"/>
      <c r="N376" s="9"/>
    </row>
    <row r="377" spans="2:14" ht="36.75" customHeight="1">
      <c r="B377" s="11"/>
      <c r="C377" s="11"/>
      <c r="D377" s="15"/>
      <c r="E377" s="16"/>
      <c r="F377" s="21"/>
      <c r="G377" s="22"/>
      <c r="H377" s="7">
        <f t="shared" si="15"/>
        <v>0</v>
      </c>
      <c r="I377" s="23" t="s">
        <v>57</v>
      </c>
      <c r="J377" s="25"/>
      <c r="K377" s="7" t="s">
        <v>13</v>
      </c>
      <c r="L377" s="8"/>
      <c r="M377" s="9"/>
      <c r="N377" s="9"/>
    </row>
    <row r="378" spans="2:14" ht="36.75" customHeight="1">
      <c r="B378" s="11"/>
      <c r="C378" s="11"/>
      <c r="D378" s="15"/>
      <c r="E378" s="16"/>
      <c r="F378" s="21"/>
      <c r="G378" s="22"/>
      <c r="H378" s="7">
        <f t="shared" si="15"/>
        <v>0</v>
      </c>
      <c r="I378" s="23" t="s">
        <v>57</v>
      </c>
      <c r="J378" s="25"/>
      <c r="K378" s="7" t="s">
        <v>13</v>
      </c>
      <c r="L378" s="8"/>
      <c r="M378" s="9"/>
      <c r="N378" s="9"/>
    </row>
    <row r="379" spans="2:14" ht="36.75" customHeight="1">
      <c r="B379" s="11"/>
      <c r="C379" s="11"/>
      <c r="D379" s="15"/>
      <c r="E379" s="16"/>
      <c r="F379" s="21"/>
      <c r="G379" s="22"/>
      <c r="H379" s="7">
        <f t="shared" si="15"/>
        <v>0</v>
      </c>
      <c r="I379" s="23" t="s">
        <v>57</v>
      </c>
      <c r="J379" s="25"/>
      <c r="K379" s="7" t="s">
        <v>13</v>
      </c>
      <c r="L379" s="8"/>
      <c r="M379" s="9"/>
      <c r="N379" s="9"/>
    </row>
    <row r="380" spans="1:42" ht="36.75" customHeight="1">
      <c r="A380" s="8"/>
      <c r="B380" s="10"/>
      <c r="C380" s="10"/>
      <c r="D380" s="13"/>
      <c r="E380" s="14"/>
      <c r="F380" s="18"/>
      <c r="G380" s="19"/>
      <c r="H380" s="6">
        <f>SUM(H373:H379)</f>
        <v>0</v>
      </c>
      <c r="I380" s="18"/>
      <c r="J380" s="25"/>
      <c r="K380" s="6">
        <v>0</v>
      </c>
      <c r="L380" s="8"/>
      <c r="M380" s="8"/>
      <c r="N380" s="9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</row>
    <row r="381" spans="2:14" ht="36.75" customHeight="1">
      <c r="B381" s="10"/>
      <c r="C381" s="10"/>
      <c r="D381" s="13"/>
      <c r="E381" s="14"/>
      <c r="F381" s="18"/>
      <c r="G381" s="19"/>
      <c r="H381" s="6"/>
      <c r="I381" s="18"/>
      <c r="J381" s="25"/>
      <c r="K381" s="6"/>
      <c r="L381" s="8"/>
      <c r="M381" s="8"/>
      <c r="N381" s="8"/>
    </row>
    <row r="382" spans="2:14" ht="36.75" customHeight="1">
      <c r="B382" s="10"/>
      <c r="C382" s="10"/>
      <c r="D382" s="13"/>
      <c r="E382" s="14"/>
      <c r="F382" s="18"/>
      <c r="G382" s="19"/>
      <c r="H382" s="6"/>
      <c r="I382" s="18"/>
      <c r="J382" s="25"/>
      <c r="K382" s="6"/>
      <c r="L382" s="8"/>
      <c r="M382" s="8"/>
      <c r="N382" s="8"/>
    </row>
    <row r="383" spans="2:14" ht="36.75" customHeight="1">
      <c r="B383" s="10"/>
      <c r="C383" s="10"/>
      <c r="D383" s="13"/>
      <c r="E383" s="14"/>
      <c r="F383" s="18"/>
      <c r="G383" s="19"/>
      <c r="H383" s="6"/>
      <c r="I383" s="20" t="s">
        <v>57</v>
      </c>
      <c r="J383" s="25"/>
      <c r="K383" s="6"/>
      <c r="L383" s="8"/>
      <c r="M383" s="8"/>
      <c r="N383" s="9"/>
    </row>
    <row r="384" spans="2:14" ht="36.75" customHeight="1">
      <c r="B384" s="10"/>
      <c r="C384" s="10"/>
      <c r="D384" s="13"/>
      <c r="E384" s="14"/>
      <c r="F384" s="18"/>
      <c r="G384" s="19"/>
      <c r="H384" s="6"/>
      <c r="I384" s="20" t="s">
        <v>57</v>
      </c>
      <c r="J384" s="25"/>
      <c r="K384" s="6"/>
      <c r="L384" s="8"/>
      <c r="M384" s="8"/>
      <c r="N384" s="9"/>
    </row>
    <row r="385" spans="2:14" ht="36.75" customHeight="1">
      <c r="B385" s="11"/>
      <c r="C385" s="11"/>
      <c r="D385" s="15"/>
      <c r="E385" s="16"/>
      <c r="F385" s="21"/>
      <c r="G385" s="22"/>
      <c r="H385" s="7">
        <f>$D385*$G385+IF($E385="",0,($E385/1000)*$G385)</f>
        <v>0</v>
      </c>
      <c r="I385" s="23" t="s">
        <v>57</v>
      </c>
      <c r="J385" s="25"/>
      <c r="K385" s="7" t="s">
        <v>13</v>
      </c>
      <c r="L385" s="8"/>
      <c r="M385" s="9"/>
      <c r="N385" s="9"/>
    </row>
    <row r="386" spans="2:14" ht="36.75" customHeight="1">
      <c r="B386" s="10"/>
      <c r="C386" s="10"/>
      <c r="D386" s="13"/>
      <c r="E386" s="14"/>
      <c r="F386" s="18"/>
      <c r="G386" s="19"/>
      <c r="H386" s="6"/>
      <c r="I386" s="20" t="s">
        <v>57</v>
      </c>
      <c r="J386" s="25"/>
      <c r="K386" s="6"/>
      <c r="L386" s="8"/>
      <c r="M386" s="8"/>
      <c r="N386" s="9"/>
    </row>
    <row r="387" spans="2:14" ht="36.75" customHeight="1">
      <c r="B387" s="10"/>
      <c r="C387" s="10"/>
      <c r="D387" s="13"/>
      <c r="E387" s="14"/>
      <c r="F387" s="18"/>
      <c r="G387" s="19"/>
      <c r="H387" s="6"/>
      <c r="I387" s="20" t="s">
        <v>57</v>
      </c>
      <c r="J387" s="25"/>
      <c r="K387" s="6"/>
      <c r="L387" s="8"/>
      <c r="M387" s="8"/>
      <c r="N387" s="9"/>
    </row>
    <row r="388" spans="2:14" ht="36.75" customHeight="1">
      <c r="B388" s="10"/>
      <c r="C388" s="10"/>
      <c r="D388" s="13"/>
      <c r="E388" s="14"/>
      <c r="F388" s="18"/>
      <c r="G388" s="19"/>
      <c r="H388" s="6"/>
      <c r="I388" s="20" t="s">
        <v>57</v>
      </c>
      <c r="J388" s="25"/>
      <c r="K388" s="6"/>
      <c r="L388" s="8"/>
      <c r="M388" s="8"/>
      <c r="N388" s="9"/>
    </row>
    <row r="389" spans="2:14" ht="36.75" customHeight="1">
      <c r="B389" s="11"/>
      <c r="C389" s="11"/>
      <c r="D389" s="15"/>
      <c r="E389" s="17"/>
      <c r="F389" s="21"/>
      <c r="G389" s="22"/>
      <c r="H389" s="7">
        <f>$D389*$G389+IF($E389="",0,($E389/1000)*$G389)</f>
        <v>0</v>
      </c>
      <c r="I389" s="23" t="s">
        <v>57</v>
      </c>
      <c r="J389" s="25"/>
      <c r="K389" s="7" t="s">
        <v>13</v>
      </c>
      <c r="L389" s="8"/>
      <c r="M389" s="9"/>
      <c r="N389" s="9"/>
    </row>
    <row r="390" spans="2:14" ht="36.75" customHeight="1">
      <c r="B390" s="10"/>
      <c r="C390" s="10"/>
      <c r="D390" s="13"/>
      <c r="E390" s="14"/>
      <c r="F390" s="18"/>
      <c r="G390" s="19"/>
      <c r="H390" s="6"/>
      <c r="I390" s="20" t="s">
        <v>57</v>
      </c>
      <c r="J390" s="25"/>
      <c r="K390" s="6"/>
      <c r="L390" s="8"/>
      <c r="M390" s="8"/>
      <c r="N390" s="9"/>
    </row>
    <row r="391" spans="2:14" ht="36.75" customHeight="1">
      <c r="B391" s="10"/>
      <c r="C391" s="10"/>
      <c r="D391" s="13"/>
      <c r="E391" s="14"/>
      <c r="F391" s="18"/>
      <c r="G391" s="19"/>
      <c r="H391" s="6"/>
      <c r="I391" s="20" t="s">
        <v>57</v>
      </c>
      <c r="J391" s="25"/>
      <c r="K391" s="6"/>
      <c r="L391" s="8"/>
      <c r="M391" s="8"/>
      <c r="N391" s="9"/>
    </row>
    <row r="392" spans="2:14" ht="36.75" customHeight="1">
      <c r="B392" s="10"/>
      <c r="C392" s="10"/>
      <c r="D392" s="13"/>
      <c r="E392" s="14"/>
      <c r="F392" s="18"/>
      <c r="G392" s="19"/>
      <c r="H392" s="6"/>
      <c r="I392" s="20" t="s">
        <v>57</v>
      </c>
      <c r="J392" s="25"/>
      <c r="K392" s="6"/>
      <c r="L392" s="8"/>
      <c r="M392" s="8"/>
      <c r="N392" s="9"/>
    </row>
    <row r="393" spans="1:42" ht="36.75" customHeight="1">
      <c r="A393" s="8"/>
      <c r="B393" s="11"/>
      <c r="C393" s="11"/>
      <c r="D393" s="15"/>
      <c r="E393" s="16"/>
      <c r="F393" s="21"/>
      <c r="G393" s="22"/>
      <c r="H393" s="7">
        <f>$D393*$G393+IF($E393="",0,($E393/1000)*$G393)</f>
        <v>0</v>
      </c>
      <c r="I393" s="23" t="s">
        <v>57</v>
      </c>
      <c r="J393" s="25"/>
      <c r="K393" s="7" t="s">
        <v>13</v>
      </c>
      <c r="L393" s="8"/>
      <c r="M393" s="8"/>
      <c r="N393" s="9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</row>
    <row r="394" spans="2:14" ht="36.75" customHeight="1">
      <c r="B394" s="10"/>
      <c r="C394" s="10"/>
      <c r="D394" s="13"/>
      <c r="E394" s="14"/>
      <c r="F394" s="18"/>
      <c r="G394" s="19"/>
      <c r="H394" s="6"/>
      <c r="I394" s="20" t="s">
        <v>57</v>
      </c>
      <c r="J394" s="25"/>
      <c r="K394" s="6"/>
      <c r="L394" s="8"/>
      <c r="M394" s="8"/>
      <c r="N394" s="9"/>
    </row>
    <row r="395" spans="2:14" ht="36.75" customHeight="1">
      <c r="B395" s="10"/>
      <c r="C395" s="10"/>
      <c r="D395" s="13"/>
      <c r="E395" s="14"/>
      <c r="F395" s="18"/>
      <c r="G395" s="19"/>
      <c r="H395" s="6"/>
      <c r="I395" s="20" t="s">
        <v>57</v>
      </c>
      <c r="J395" s="25"/>
      <c r="K395" s="6"/>
      <c r="L395" s="8"/>
      <c r="M395" s="9"/>
      <c r="N395" s="9"/>
    </row>
    <row r="396" spans="2:14" ht="36.75" customHeight="1">
      <c r="B396" s="10"/>
      <c r="C396" s="10"/>
      <c r="D396" s="13"/>
      <c r="E396" s="14"/>
      <c r="F396" s="18"/>
      <c r="G396" s="19"/>
      <c r="H396" s="6"/>
      <c r="I396" s="20" t="s">
        <v>57</v>
      </c>
      <c r="J396" s="25"/>
      <c r="K396" s="6"/>
      <c r="L396" s="8"/>
      <c r="M396" s="8"/>
      <c r="N396" s="9"/>
    </row>
    <row r="397" spans="2:14" ht="36.75" customHeight="1">
      <c r="B397" s="11"/>
      <c r="C397" s="11"/>
      <c r="D397" s="15"/>
      <c r="E397" s="16"/>
      <c r="F397" s="21"/>
      <c r="G397" s="22"/>
      <c r="H397" s="7">
        <f>$D397*$G397+IF($E397="",0,($E397/1000)*$G397)</f>
        <v>0</v>
      </c>
      <c r="I397" s="23" t="s">
        <v>57</v>
      </c>
      <c r="J397" s="25"/>
      <c r="K397" s="7" t="s">
        <v>13</v>
      </c>
      <c r="L397" s="8"/>
      <c r="M397" s="9"/>
      <c r="N397" s="9"/>
    </row>
    <row r="398" spans="2:14" ht="36.75" customHeight="1">
      <c r="B398" s="10"/>
      <c r="C398" s="10"/>
      <c r="D398" s="13"/>
      <c r="E398" s="14"/>
      <c r="F398" s="18"/>
      <c r="G398" s="19"/>
      <c r="H398" s="6"/>
      <c r="I398" s="20" t="s">
        <v>57</v>
      </c>
      <c r="J398" s="25"/>
      <c r="K398" s="6"/>
      <c r="L398" s="8"/>
      <c r="M398" s="9"/>
      <c r="N398" s="9"/>
    </row>
    <row r="399" spans="2:14" ht="36.75" customHeight="1">
      <c r="B399" s="10"/>
      <c r="C399" s="10"/>
      <c r="D399" s="13"/>
      <c r="E399" s="14"/>
      <c r="F399" s="18"/>
      <c r="G399" s="19"/>
      <c r="H399" s="6"/>
      <c r="I399" s="20" t="s">
        <v>57</v>
      </c>
      <c r="J399" s="25"/>
      <c r="K399" s="6"/>
      <c r="L399" s="8"/>
      <c r="M399" s="9"/>
      <c r="N399" s="9"/>
    </row>
    <row r="400" spans="2:14" ht="36.75" customHeight="1">
      <c r="B400" s="11"/>
      <c r="C400" s="11"/>
      <c r="D400" s="15"/>
      <c r="E400" s="16"/>
      <c r="F400" s="21"/>
      <c r="G400" s="22"/>
      <c r="H400" s="7">
        <f>$D400*$G400+IF($E400="",0,($E400/1000)*$G400)</f>
        <v>0</v>
      </c>
      <c r="I400" s="23" t="s">
        <v>57</v>
      </c>
      <c r="J400" s="25"/>
      <c r="K400" s="7" t="s">
        <v>13</v>
      </c>
      <c r="L400" s="8"/>
      <c r="M400" s="9"/>
      <c r="N400" s="9"/>
    </row>
    <row r="401" spans="2:14" ht="36.75" customHeight="1">
      <c r="B401" s="10"/>
      <c r="C401" s="10"/>
      <c r="D401" s="13"/>
      <c r="E401" s="14"/>
      <c r="F401" s="18"/>
      <c r="G401" s="19"/>
      <c r="H401" s="6"/>
      <c r="I401" s="20" t="s">
        <v>57</v>
      </c>
      <c r="J401" s="25"/>
      <c r="K401" s="6"/>
      <c r="L401" s="8"/>
      <c r="M401" s="9"/>
      <c r="N401" s="9"/>
    </row>
    <row r="402" spans="2:14" ht="36.75" customHeight="1">
      <c r="B402" s="11"/>
      <c r="C402" s="11"/>
      <c r="D402" s="15"/>
      <c r="E402" s="16"/>
      <c r="F402" s="21"/>
      <c r="G402" s="22"/>
      <c r="H402" s="7">
        <f>$D402*$G402+IF($E402="",0,($E402/1000)*$G402)</f>
        <v>0</v>
      </c>
      <c r="I402" s="23" t="s">
        <v>57</v>
      </c>
      <c r="J402" s="25"/>
      <c r="K402" s="7" t="s">
        <v>13</v>
      </c>
      <c r="L402" s="8"/>
      <c r="M402" s="8"/>
      <c r="N402" s="9"/>
    </row>
    <row r="403" spans="2:14" ht="36.75" customHeight="1">
      <c r="B403" s="11"/>
      <c r="C403" s="11"/>
      <c r="D403" s="15"/>
      <c r="E403" s="17"/>
      <c r="F403" s="21"/>
      <c r="G403" s="22"/>
      <c r="H403" s="7">
        <f>$D403*$G403+IF($E403="",0,($E403/1000)*$G403)</f>
        <v>0</v>
      </c>
      <c r="I403" s="23" t="s">
        <v>57</v>
      </c>
      <c r="J403" s="25"/>
      <c r="K403" s="7" t="s">
        <v>13</v>
      </c>
      <c r="L403" s="8"/>
      <c r="M403" s="9"/>
      <c r="N403" s="9"/>
    </row>
    <row r="404" spans="2:14" ht="36.75" customHeight="1">
      <c r="B404" s="10"/>
      <c r="C404" s="10"/>
      <c r="D404" s="13"/>
      <c r="E404" s="14"/>
      <c r="F404" s="18"/>
      <c r="G404" s="19"/>
      <c r="H404" s="6"/>
      <c r="I404" s="20" t="s">
        <v>57</v>
      </c>
      <c r="J404" s="25"/>
      <c r="K404" s="6"/>
      <c r="L404" s="8"/>
      <c r="M404" s="9"/>
      <c r="N404" s="9"/>
    </row>
    <row r="405" spans="2:14" ht="36.75" customHeight="1">
      <c r="B405" s="11"/>
      <c r="C405" s="11"/>
      <c r="D405" s="15"/>
      <c r="E405" s="16"/>
      <c r="F405" s="21"/>
      <c r="G405" s="22"/>
      <c r="H405" s="7">
        <f>$D405*$G405+IF($E405="",0,($E405/1000)*$G405)</f>
        <v>0</v>
      </c>
      <c r="I405" s="23" t="s">
        <v>57</v>
      </c>
      <c r="J405" s="25"/>
      <c r="K405" s="7" t="s">
        <v>13</v>
      </c>
      <c r="L405" s="8"/>
      <c r="M405" s="9"/>
      <c r="N405" s="9"/>
    </row>
    <row r="406" spans="1:42" ht="36.75" customHeight="1">
      <c r="A406" s="8"/>
      <c r="B406" s="11"/>
      <c r="C406" s="11"/>
      <c r="D406" s="15"/>
      <c r="E406" s="16"/>
      <c r="F406" s="21"/>
      <c r="G406" s="22"/>
      <c r="H406" s="7">
        <f>$D406*$G406+IF($E406="",0,($E406/1000)*$G406)</f>
        <v>0</v>
      </c>
      <c r="I406" s="23" t="s">
        <v>57</v>
      </c>
      <c r="J406" s="25"/>
      <c r="K406" s="7" t="s">
        <v>13</v>
      </c>
      <c r="L406" s="8"/>
      <c r="M406" s="8"/>
      <c r="N406" s="9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</row>
    <row r="407" spans="2:14" ht="36.75" customHeight="1">
      <c r="B407" s="11"/>
      <c r="C407" s="11"/>
      <c r="D407" s="15"/>
      <c r="E407" s="16"/>
      <c r="F407" s="21"/>
      <c r="G407" s="22"/>
      <c r="H407" s="7">
        <f>$D407*$G407+IF($E407="",0,($E407/1000)*$G407)</f>
        <v>0</v>
      </c>
      <c r="I407" s="23" t="s">
        <v>57</v>
      </c>
      <c r="J407" s="25"/>
      <c r="K407" s="7" t="s">
        <v>13</v>
      </c>
      <c r="L407" s="8"/>
      <c r="M407" s="8"/>
      <c r="N407" s="8"/>
    </row>
    <row r="408" spans="2:14" ht="36.75" customHeight="1">
      <c r="B408" s="10"/>
      <c r="C408" s="10"/>
      <c r="D408" s="13"/>
      <c r="E408" s="14"/>
      <c r="F408" s="18"/>
      <c r="G408" s="19"/>
      <c r="H408" s="6"/>
      <c r="I408" s="20" t="s">
        <v>57</v>
      </c>
      <c r="J408" s="25"/>
      <c r="K408" s="6"/>
      <c r="L408" s="8"/>
      <c r="M408" s="8"/>
      <c r="N408" s="8"/>
    </row>
    <row r="409" spans="2:14" ht="36.75" customHeight="1">
      <c r="B409" s="11"/>
      <c r="C409" s="11"/>
      <c r="D409" s="15"/>
      <c r="E409" s="17"/>
      <c r="F409" s="21"/>
      <c r="G409" s="22"/>
      <c r="H409" s="7">
        <f>$D409*$G409+IF($E409="",0,($E409/1000)*$G409)</f>
        <v>0</v>
      </c>
      <c r="I409" s="23" t="s">
        <v>57</v>
      </c>
      <c r="J409" s="25"/>
      <c r="K409" s="7" t="s">
        <v>13</v>
      </c>
      <c r="L409" s="8"/>
      <c r="M409" s="8"/>
      <c r="N409" s="9"/>
    </row>
    <row r="410" spans="2:14" ht="36.75" customHeight="1">
      <c r="B410" s="10"/>
      <c r="C410" s="10"/>
      <c r="D410" s="13"/>
      <c r="E410" s="14"/>
      <c r="F410" s="18"/>
      <c r="G410" s="19"/>
      <c r="H410" s="6"/>
      <c r="I410" s="20" t="s">
        <v>57</v>
      </c>
      <c r="J410" s="25"/>
      <c r="K410" s="6"/>
      <c r="L410" s="8"/>
      <c r="M410" s="8"/>
      <c r="N410" s="9"/>
    </row>
    <row r="411" spans="2:14" ht="36.75" customHeight="1">
      <c r="B411" s="10"/>
      <c r="C411" s="10"/>
      <c r="D411" s="13"/>
      <c r="E411" s="14"/>
      <c r="F411" s="18"/>
      <c r="G411" s="19"/>
      <c r="H411" s="6"/>
      <c r="I411" s="20" t="s">
        <v>57</v>
      </c>
      <c r="J411" s="25"/>
      <c r="K411" s="6"/>
      <c r="L411" s="8"/>
      <c r="M411" s="9"/>
      <c r="N411" s="9"/>
    </row>
    <row r="412" spans="2:14" ht="36.75" customHeight="1">
      <c r="B412" s="11"/>
      <c r="C412" s="11"/>
      <c r="D412" s="15"/>
      <c r="E412" s="16"/>
      <c r="F412" s="21"/>
      <c r="G412" s="22"/>
      <c r="H412" s="7">
        <f>$D412*$G412+IF($E412="",0,($E412/1000)*$G412)</f>
        <v>0</v>
      </c>
      <c r="I412" s="23" t="s">
        <v>57</v>
      </c>
      <c r="J412" s="25"/>
      <c r="K412" s="7" t="s">
        <v>13</v>
      </c>
      <c r="L412" s="8"/>
      <c r="M412" s="8"/>
      <c r="N412" s="9"/>
    </row>
    <row r="413" spans="2:14" ht="36.75" customHeight="1">
      <c r="B413" s="10"/>
      <c r="C413" s="10"/>
      <c r="D413" s="13"/>
      <c r="E413" s="14"/>
      <c r="F413" s="18"/>
      <c r="G413" s="19"/>
      <c r="H413" s="6"/>
      <c r="I413" s="20" t="s">
        <v>57</v>
      </c>
      <c r="J413" s="25"/>
      <c r="K413" s="6"/>
      <c r="L413" s="8"/>
      <c r="M413" s="8"/>
      <c r="N413" s="9"/>
    </row>
    <row r="414" spans="2:14" ht="36.75" customHeight="1">
      <c r="B414" s="10"/>
      <c r="C414" s="10"/>
      <c r="D414" s="13"/>
      <c r="E414" s="14"/>
      <c r="F414" s="18"/>
      <c r="G414" s="19"/>
      <c r="H414" s="6"/>
      <c r="I414" s="20" t="s">
        <v>57</v>
      </c>
      <c r="J414" s="25"/>
      <c r="K414" s="6"/>
      <c r="L414" s="8"/>
      <c r="M414" s="8"/>
      <c r="N414" s="9"/>
    </row>
    <row r="415" spans="2:14" ht="36.75" customHeight="1">
      <c r="B415" s="10"/>
      <c r="C415" s="10"/>
      <c r="D415" s="13"/>
      <c r="E415" s="14"/>
      <c r="F415" s="18"/>
      <c r="G415" s="19"/>
      <c r="H415" s="6"/>
      <c r="I415" s="20" t="s">
        <v>57</v>
      </c>
      <c r="J415" s="25"/>
      <c r="K415" s="6"/>
      <c r="L415" s="8"/>
      <c r="M415" s="9"/>
      <c r="N415" s="9"/>
    </row>
    <row r="416" spans="2:14" ht="36.75" customHeight="1">
      <c r="B416" s="11"/>
      <c r="C416" s="11"/>
      <c r="D416" s="15"/>
      <c r="E416" s="16"/>
      <c r="F416" s="21"/>
      <c r="G416" s="22"/>
      <c r="H416" s="7">
        <f aca="true" t="shared" si="16" ref="H416:H433">$D416*$G416+IF($E416="",0,($E416/1000)*$G416)</f>
        <v>0</v>
      </c>
      <c r="I416" s="23" t="s">
        <v>57</v>
      </c>
      <c r="J416" s="25"/>
      <c r="K416" s="7" t="s">
        <v>13</v>
      </c>
      <c r="L416" s="8"/>
      <c r="M416" s="8"/>
      <c r="N416" s="9"/>
    </row>
    <row r="417" spans="2:14" ht="36.75" customHeight="1">
      <c r="B417" s="11"/>
      <c r="C417" s="11"/>
      <c r="D417" s="15"/>
      <c r="E417" s="17"/>
      <c r="F417" s="21"/>
      <c r="G417" s="22"/>
      <c r="H417" s="7">
        <f t="shared" si="16"/>
        <v>0</v>
      </c>
      <c r="I417" s="23" t="s">
        <v>57</v>
      </c>
      <c r="J417" s="25"/>
      <c r="K417" s="7" t="s">
        <v>13</v>
      </c>
      <c r="L417" s="8"/>
      <c r="M417" s="8"/>
      <c r="N417" s="9"/>
    </row>
    <row r="418" spans="2:14" ht="36.75" customHeight="1">
      <c r="B418" s="11"/>
      <c r="C418" s="11"/>
      <c r="D418" s="15"/>
      <c r="E418" s="17"/>
      <c r="F418" s="21"/>
      <c r="G418" s="22"/>
      <c r="H418" s="7">
        <f t="shared" si="16"/>
        <v>0</v>
      </c>
      <c r="I418" s="23" t="s">
        <v>57</v>
      </c>
      <c r="J418" s="25"/>
      <c r="K418" s="7" t="s">
        <v>13</v>
      </c>
      <c r="L418" s="8"/>
      <c r="M418" s="8"/>
      <c r="N418" s="9"/>
    </row>
    <row r="419" spans="1:42" ht="36.75" customHeight="1">
      <c r="A419" s="8"/>
      <c r="B419" s="11"/>
      <c r="C419" s="11"/>
      <c r="D419" s="15"/>
      <c r="E419" s="17"/>
      <c r="F419" s="21"/>
      <c r="G419" s="22"/>
      <c r="H419" s="7">
        <f t="shared" si="16"/>
        <v>0</v>
      </c>
      <c r="I419" s="23" t="s">
        <v>57</v>
      </c>
      <c r="J419" s="25"/>
      <c r="K419" s="7" t="s">
        <v>13</v>
      </c>
      <c r="L419" s="8"/>
      <c r="M419" s="8"/>
      <c r="N419" s="9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</row>
    <row r="420" spans="2:14" ht="36.75" customHeight="1">
      <c r="B420" s="11"/>
      <c r="C420" s="11"/>
      <c r="D420" s="15"/>
      <c r="E420" s="17"/>
      <c r="F420" s="21"/>
      <c r="G420" s="22"/>
      <c r="H420" s="7">
        <f t="shared" si="16"/>
        <v>0</v>
      </c>
      <c r="I420" s="23" t="s">
        <v>57</v>
      </c>
      <c r="J420" s="25"/>
      <c r="K420" s="7" t="s">
        <v>13</v>
      </c>
      <c r="L420" s="8"/>
      <c r="M420" s="8"/>
      <c r="N420" s="9"/>
    </row>
    <row r="421" spans="2:14" ht="36.75" customHeight="1">
      <c r="B421" s="10"/>
      <c r="C421" s="10"/>
      <c r="D421" s="13"/>
      <c r="E421" s="14"/>
      <c r="F421" s="18"/>
      <c r="G421" s="19"/>
      <c r="H421" s="6"/>
      <c r="I421" s="20" t="s">
        <v>57</v>
      </c>
      <c r="J421" s="25"/>
      <c r="K421" s="6"/>
      <c r="L421" s="8"/>
      <c r="M421" s="9"/>
      <c r="N421" s="9"/>
    </row>
    <row r="422" spans="2:14" ht="36.75" customHeight="1">
      <c r="B422" s="11"/>
      <c r="C422" s="11"/>
      <c r="D422" s="15"/>
      <c r="E422" s="16"/>
      <c r="F422" s="21"/>
      <c r="G422" s="22"/>
      <c r="H422" s="7">
        <f t="shared" si="16"/>
        <v>0</v>
      </c>
      <c r="I422" s="23" t="s">
        <v>57</v>
      </c>
      <c r="J422" s="25"/>
      <c r="K422" s="7" t="s">
        <v>13</v>
      </c>
      <c r="L422" s="8"/>
      <c r="M422" s="8"/>
      <c r="N422" s="9"/>
    </row>
    <row r="423" spans="2:14" ht="36.75" customHeight="1">
      <c r="B423" s="10"/>
      <c r="C423" s="10"/>
      <c r="D423" s="13"/>
      <c r="E423" s="14"/>
      <c r="F423" s="18"/>
      <c r="G423" s="19"/>
      <c r="H423" s="6"/>
      <c r="I423" s="20" t="s">
        <v>57</v>
      </c>
      <c r="J423" s="25"/>
      <c r="K423" s="6"/>
      <c r="L423" s="8"/>
      <c r="M423" s="9"/>
      <c r="N423" s="9"/>
    </row>
    <row r="424" spans="2:14" ht="36.75" customHeight="1">
      <c r="B424" s="11"/>
      <c r="C424" s="11"/>
      <c r="D424" s="15"/>
      <c r="E424" s="16"/>
      <c r="F424" s="21"/>
      <c r="G424" s="22"/>
      <c r="H424" s="7">
        <f t="shared" si="16"/>
        <v>0</v>
      </c>
      <c r="I424" s="23" t="s">
        <v>57</v>
      </c>
      <c r="J424" s="25"/>
      <c r="K424" s="7" t="s">
        <v>13</v>
      </c>
      <c r="L424" s="8"/>
      <c r="M424" s="9"/>
      <c r="N424" s="9"/>
    </row>
    <row r="425" spans="2:14" ht="36.75" customHeight="1">
      <c r="B425" s="11"/>
      <c r="C425" s="11"/>
      <c r="D425" s="15"/>
      <c r="E425" s="16"/>
      <c r="F425" s="21"/>
      <c r="G425" s="22"/>
      <c r="H425" s="7">
        <f t="shared" si="16"/>
        <v>0</v>
      </c>
      <c r="I425" s="23" t="s">
        <v>57</v>
      </c>
      <c r="J425" s="25"/>
      <c r="K425" s="7" t="s">
        <v>13</v>
      </c>
      <c r="L425" s="8"/>
      <c r="M425" s="9"/>
      <c r="N425" s="9"/>
    </row>
    <row r="426" spans="2:14" ht="36.75" customHeight="1">
      <c r="B426" s="10"/>
      <c r="C426" s="10"/>
      <c r="D426" s="13"/>
      <c r="E426" s="14"/>
      <c r="F426" s="18"/>
      <c r="G426" s="19"/>
      <c r="H426" s="6"/>
      <c r="I426" s="20" t="s">
        <v>57</v>
      </c>
      <c r="J426" s="25"/>
      <c r="K426" s="6"/>
      <c r="L426" s="8"/>
      <c r="M426" s="9"/>
      <c r="N426" s="9"/>
    </row>
    <row r="427" spans="2:14" ht="36.75" customHeight="1">
      <c r="B427" s="11"/>
      <c r="C427" s="11"/>
      <c r="D427" s="15"/>
      <c r="E427" s="16"/>
      <c r="F427" s="21"/>
      <c r="G427" s="22"/>
      <c r="H427" s="7">
        <f t="shared" si="16"/>
        <v>0</v>
      </c>
      <c r="I427" s="23" t="s">
        <v>57</v>
      </c>
      <c r="J427" s="25"/>
      <c r="K427" s="7" t="s">
        <v>13</v>
      </c>
      <c r="L427" s="8"/>
      <c r="M427" s="9"/>
      <c r="N427" s="9"/>
    </row>
    <row r="428" spans="2:14" ht="36.75" customHeight="1">
      <c r="B428" s="11"/>
      <c r="C428" s="11"/>
      <c r="D428" s="15"/>
      <c r="E428" s="16"/>
      <c r="F428" s="21"/>
      <c r="G428" s="22"/>
      <c r="H428" s="7">
        <f t="shared" si="16"/>
        <v>0</v>
      </c>
      <c r="I428" s="23" t="s">
        <v>57</v>
      </c>
      <c r="J428" s="25"/>
      <c r="K428" s="7" t="s">
        <v>13</v>
      </c>
      <c r="L428" s="8"/>
      <c r="M428" s="8"/>
      <c r="N428" s="9"/>
    </row>
    <row r="429" spans="2:14" ht="36.75" customHeight="1">
      <c r="B429" s="10"/>
      <c r="C429" s="10"/>
      <c r="D429" s="13"/>
      <c r="E429" s="14"/>
      <c r="F429" s="18"/>
      <c r="G429" s="19"/>
      <c r="H429" s="6"/>
      <c r="I429" s="20" t="s">
        <v>57</v>
      </c>
      <c r="J429" s="25"/>
      <c r="K429" s="6"/>
      <c r="L429" s="8"/>
      <c r="M429" s="9"/>
      <c r="N429" s="9"/>
    </row>
    <row r="430" spans="2:14" ht="36.75" customHeight="1">
      <c r="B430" s="11"/>
      <c r="C430" s="11"/>
      <c r="D430" s="15"/>
      <c r="E430" s="16"/>
      <c r="F430" s="21"/>
      <c r="G430" s="22"/>
      <c r="H430" s="7">
        <f t="shared" si="16"/>
        <v>0</v>
      </c>
      <c r="I430" s="23" t="s">
        <v>57</v>
      </c>
      <c r="J430" s="25"/>
      <c r="K430" s="7" t="s">
        <v>13</v>
      </c>
      <c r="L430" s="8"/>
      <c r="M430" s="9"/>
      <c r="N430" s="9"/>
    </row>
    <row r="431" spans="2:14" ht="36.75" customHeight="1">
      <c r="B431" s="11"/>
      <c r="C431" s="11"/>
      <c r="D431" s="15"/>
      <c r="E431" s="16"/>
      <c r="F431" s="21"/>
      <c r="G431" s="22"/>
      <c r="H431" s="7">
        <f t="shared" si="16"/>
        <v>0</v>
      </c>
      <c r="I431" s="23" t="s">
        <v>57</v>
      </c>
      <c r="J431" s="25"/>
      <c r="K431" s="7" t="s">
        <v>13</v>
      </c>
      <c r="L431" s="8"/>
      <c r="M431" s="9"/>
      <c r="N431" s="9"/>
    </row>
    <row r="432" spans="1:42" ht="36.75" customHeight="1">
      <c r="A432" s="8"/>
      <c r="B432" s="10"/>
      <c r="C432" s="10"/>
      <c r="D432" s="13"/>
      <c r="E432" s="14"/>
      <c r="F432" s="18"/>
      <c r="G432" s="19"/>
      <c r="H432" s="6"/>
      <c r="I432" s="20" t="s">
        <v>57</v>
      </c>
      <c r="J432" s="25"/>
      <c r="K432" s="6"/>
      <c r="L432" s="8"/>
      <c r="M432" s="8"/>
      <c r="N432" s="9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</row>
    <row r="433" spans="2:14" ht="36.75" customHeight="1">
      <c r="B433" s="11"/>
      <c r="C433" s="11"/>
      <c r="D433" s="15"/>
      <c r="E433" s="17"/>
      <c r="F433" s="21"/>
      <c r="G433" s="22"/>
      <c r="H433" s="7">
        <f t="shared" si="16"/>
        <v>0</v>
      </c>
      <c r="I433" s="23" t="s">
        <v>57</v>
      </c>
      <c r="J433" s="25"/>
      <c r="K433" s="7" t="s">
        <v>13</v>
      </c>
      <c r="L433" s="8"/>
      <c r="M433" s="8"/>
      <c r="N433" s="8"/>
    </row>
    <row r="434" spans="2:14" ht="36.75" customHeight="1">
      <c r="B434" s="10"/>
      <c r="C434" s="10"/>
      <c r="D434" s="13"/>
      <c r="E434" s="14"/>
      <c r="F434" s="18"/>
      <c r="G434" s="19"/>
      <c r="H434" s="6">
        <f>SUM(H385:H433)</f>
        <v>0</v>
      </c>
      <c r="I434" s="18"/>
      <c r="J434" s="25"/>
      <c r="K434" s="6">
        <v>0</v>
      </c>
      <c r="L434" s="8"/>
      <c r="M434" s="8"/>
      <c r="N434" s="8"/>
    </row>
    <row r="435" spans="2:14" ht="36.75" customHeight="1">
      <c r="B435" s="10"/>
      <c r="C435" s="10"/>
      <c r="D435" s="13"/>
      <c r="E435" s="14"/>
      <c r="F435" s="18"/>
      <c r="G435" s="19"/>
      <c r="H435" s="6"/>
      <c r="I435" s="18"/>
      <c r="J435" s="25"/>
      <c r="K435" s="6"/>
      <c r="L435" s="8"/>
      <c r="M435" s="8"/>
      <c r="N435" s="9"/>
    </row>
    <row r="436" spans="2:14" ht="36.75" customHeight="1">
      <c r="B436" s="10"/>
      <c r="C436" s="10"/>
      <c r="D436" s="13"/>
      <c r="E436" s="14"/>
      <c r="F436" s="18"/>
      <c r="G436" s="19"/>
      <c r="H436" s="6"/>
      <c r="I436" s="18"/>
      <c r="J436" s="25"/>
      <c r="K436" s="6">
        <v>0</v>
      </c>
      <c r="L436" s="8"/>
      <c r="M436" s="8"/>
      <c r="N436" s="9"/>
    </row>
    <row r="437" spans="2:14" ht="36.75" customHeight="1">
      <c r="B437" s="10"/>
      <c r="C437" s="12"/>
      <c r="D437" s="13"/>
      <c r="E437" s="14"/>
      <c r="F437" s="18"/>
      <c r="G437" s="19"/>
      <c r="H437" s="24"/>
      <c r="I437" s="18"/>
      <c r="J437" s="25"/>
      <c r="K437" s="6" t="s">
        <v>13</v>
      </c>
      <c r="L437" s="8"/>
      <c r="M437" s="9"/>
      <c r="N437" s="9"/>
    </row>
    <row r="438" spans="2:14" ht="36.75" customHeight="1">
      <c r="B438" s="10"/>
      <c r="C438" s="10"/>
      <c r="D438" s="13"/>
      <c r="E438" s="14"/>
      <c r="F438" s="18"/>
      <c r="G438" s="19"/>
      <c r="H438" s="6"/>
      <c r="I438" s="18"/>
      <c r="J438" s="25"/>
      <c r="K438" s="6">
        <v>0</v>
      </c>
      <c r="L438" s="8"/>
      <c r="M438" s="8"/>
      <c r="N438" s="9"/>
    </row>
    <row r="439" spans="2:14" ht="36.75" customHeight="1">
      <c r="B439" s="10"/>
      <c r="C439" s="10"/>
      <c r="D439" s="13"/>
      <c r="E439" s="14"/>
      <c r="F439" s="18"/>
      <c r="G439" s="19"/>
      <c r="H439" s="6"/>
      <c r="I439" s="18"/>
      <c r="J439" s="25"/>
      <c r="K439" s="6">
        <v>0</v>
      </c>
      <c r="L439" s="8"/>
      <c r="M439" s="8"/>
      <c r="N439" s="9"/>
    </row>
    <row r="440" spans="2:14" ht="36.75" customHeight="1">
      <c r="B440" s="10"/>
      <c r="C440" s="10"/>
      <c r="D440" s="13"/>
      <c r="E440" s="14"/>
      <c r="F440" s="18"/>
      <c r="G440" s="19"/>
      <c r="H440" s="6"/>
      <c r="I440" s="18"/>
      <c r="J440" s="25"/>
      <c r="K440" s="6"/>
      <c r="L440" s="8"/>
      <c r="M440" s="8"/>
      <c r="N440" s="9"/>
    </row>
    <row r="441" spans="2:14" ht="36.75" customHeight="1">
      <c r="B441" s="10"/>
      <c r="C441" s="10"/>
      <c r="D441" s="13"/>
      <c r="E441" s="14"/>
      <c r="F441" s="18"/>
      <c r="G441" s="19"/>
      <c r="H441" s="6"/>
      <c r="I441" s="18"/>
      <c r="J441" s="25"/>
      <c r="K441" s="6"/>
      <c r="L441" s="8"/>
      <c r="M441" s="9"/>
      <c r="N441" s="9"/>
    </row>
    <row r="442" spans="2:14" ht="36.75" customHeight="1">
      <c r="B442" s="10"/>
      <c r="C442" s="10"/>
      <c r="D442" s="13"/>
      <c r="E442" s="14"/>
      <c r="F442" s="18"/>
      <c r="G442" s="19"/>
      <c r="H442" s="6"/>
      <c r="I442" s="18"/>
      <c r="J442" s="25"/>
      <c r="K442" s="6"/>
      <c r="L442" s="8"/>
      <c r="M442" s="8"/>
      <c r="N442" s="9"/>
    </row>
    <row r="443" spans="2:14" ht="36.75" customHeight="1">
      <c r="B443" s="10"/>
      <c r="C443" s="10"/>
      <c r="D443" s="13"/>
      <c r="E443" s="14"/>
      <c r="F443" s="18"/>
      <c r="G443" s="19"/>
      <c r="H443" s="6"/>
      <c r="I443" s="18"/>
      <c r="J443" s="25"/>
      <c r="K443" s="6"/>
      <c r="L443" s="8"/>
      <c r="M443" s="8"/>
      <c r="N443" s="9"/>
    </row>
    <row r="444" spans="2:14" ht="36.75" customHeight="1">
      <c r="B444" s="10"/>
      <c r="C444" s="10"/>
      <c r="D444" s="13"/>
      <c r="E444" s="14"/>
      <c r="F444" s="18"/>
      <c r="G444" s="19"/>
      <c r="H444" s="6"/>
      <c r="I444" s="18"/>
      <c r="J444" s="25"/>
      <c r="K444" s="6"/>
      <c r="L444" s="8"/>
      <c r="M444" s="8"/>
      <c r="N444" s="9"/>
    </row>
  </sheetData>
  <sheetProtection/>
  <mergeCells count="2">
    <mergeCell ref="A1:L1"/>
    <mergeCell ref="D2:E2"/>
  </mergeCells>
  <dataValidations count="2">
    <dataValidation allowBlank="1" showInputMessage="1" showErrorMessage="1" imeMode="on" sqref="F18:F21 B17:B21 F25 B3"/>
    <dataValidation allowBlank="1" showInputMessage="1" showErrorMessage="1" imeMode="off" sqref="D18:D21 D25"/>
  </dataValidation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1.421875" style="0" customWidth="1"/>
    <col min="3" max="3" width="15.00390625" style="0" customWidth="1"/>
    <col min="4" max="4" width="0.85546875" style="0" customWidth="1"/>
    <col min="5" max="5" width="26.57421875" style="0" customWidth="1"/>
    <col min="6" max="6" width="22.7109375" style="0" customWidth="1"/>
    <col min="7" max="7" width="8.421875" style="0" customWidth="1"/>
    <col min="8" max="8" width="6.421875" style="0" customWidth="1"/>
    <col min="9" max="9" width="5.421875" style="0" customWidth="1"/>
    <col min="10" max="10" width="14.7109375" style="0" customWidth="1"/>
    <col min="11" max="11" width="14.28125" style="0" customWidth="1"/>
    <col min="12" max="12" width="15.421875" style="0" customWidth="1"/>
    <col min="13" max="13" width="9.57421875" style="0" customWidth="1"/>
    <col min="14" max="14" width="16.7109375" style="0" customWidth="1"/>
    <col min="15" max="15" width="0.85546875" style="0" customWidth="1"/>
    <col min="16" max="16" width="11.00390625" style="0" bestFit="1" customWidth="1"/>
  </cols>
  <sheetData>
    <row r="1" ht="14.25" customHeight="1"/>
    <row r="2" spans="2:15" ht="34.5" customHeight="1">
      <c r="B2" s="146" t="s">
        <v>153</v>
      </c>
      <c r="D2" s="191"/>
      <c r="E2" s="70"/>
      <c r="F2" s="70"/>
      <c r="G2" s="1000" t="s">
        <v>58</v>
      </c>
      <c r="H2" s="1000"/>
      <c r="I2" s="1000"/>
      <c r="J2" s="1000"/>
      <c r="K2" s="1000"/>
      <c r="L2" s="70"/>
      <c r="M2" s="70"/>
      <c r="N2" s="70"/>
      <c r="O2" s="70"/>
    </row>
    <row r="3" spans="2:14" ht="24.75" customHeight="1">
      <c r="B3" s="1001" t="s">
        <v>171</v>
      </c>
      <c r="C3" s="1001"/>
      <c r="E3" s="2" t="s">
        <v>49</v>
      </c>
      <c r="F3" s="2" t="s">
        <v>50</v>
      </c>
      <c r="G3" s="597" t="s">
        <v>51</v>
      </c>
      <c r="H3" s="598"/>
      <c r="I3" s="3" t="s">
        <v>52</v>
      </c>
      <c r="J3" s="1" t="s">
        <v>53</v>
      </c>
      <c r="K3" s="4" t="s">
        <v>54</v>
      </c>
      <c r="L3" s="3" t="s">
        <v>55</v>
      </c>
      <c r="M3" s="5" t="s">
        <v>56</v>
      </c>
      <c r="N3" s="4" t="s">
        <v>54</v>
      </c>
    </row>
    <row r="4" spans="2:14" ht="24" customHeight="1" thickBot="1">
      <c r="B4" s="1001"/>
      <c r="C4" s="1001"/>
      <c r="E4" s="49" t="s">
        <v>128</v>
      </c>
      <c r="F4" s="49"/>
      <c r="G4" s="50"/>
      <c r="H4" s="44"/>
      <c r="I4" s="51"/>
      <c r="J4" s="22"/>
      <c r="K4" s="6"/>
      <c r="L4" s="45"/>
      <c r="M4" s="167"/>
      <c r="N4" s="150"/>
    </row>
    <row r="5" spans="2:14" ht="24" customHeight="1">
      <c r="B5" s="1001"/>
      <c r="C5" s="1001"/>
      <c r="E5" s="52" t="s">
        <v>64</v>
      </c>
      <c r="F5" s="52" t="s">
        <v>13</v>
      </c>
      <c r="G5" s="53">
        <v>2728</v>
      </c>
      <c r="H5" s="44" t="s">
        <v>130</v>
      </c>
      <c r="I5" s="54" t="s">
        <v>65</v>
      </c>
      <c r="J5" s="22">
        <v>100</v>
      </c>
      <c r="K5" s="6">
        <f aca="true" t="shared" si="0" ref="K5:K26">$G5*$J5+IF($H5="",0,($H5/1000)*$J5)</f>
        <v>272800</v>
      </c>
      <c r="L5" s="168" t="s">
        <v>57</v>
      </c>
      <c r="M5" s="192">
        <v>0.75</v>
      </c>
      <c r="N5" s="193">
        <f>K5*M5</f>
        <v>204600</v>
      </c>
    </row>
    <row r="6" spans="2:14" ht="24" customHeight="1">
      <c r="B6" s="1001"/>
      <c r="C6" s="1001"/>
      <c r="E6" s="52" t="s">
        <v>66</v>
      </c>
      <c r="F6" s="52" t="s">
        <v>67</v>
      </c>
      <c r="G6" s="53">
        <v>967</v>
      </c>
      <c r="H6" s="44" t="s">
        <v>131</v>
      </c>
      <c r="I6" s="54" t="s">
        <v>68</v>
      </c>
      <c r="J6" s="22">
        <v>1000</v>
      </c>
      <c r="K6" s="6">
        <f t="shared" si="0"/>
        <v>967000</v>
      </c>
      <c r="L6" s="168" t="s">
        <v>57</v>
      </c>
      <c r="M6" s="194">
        <v>0.55</v>
      </c>
      <c r="N6" s="130">
        <f aca="true" t="shared" si="1" ref="N6:N11">K6*M6</f>
        <v>531850</v>
      </c>
    </row>
    <row r="7" spans="2:14" ht="24" customHeight="1">
      <c r="B7" s="1002" t="s">
        <v>154</v>
      </c>
      <c r="C7" s="1002"/>
      <c r="E7" s="52" t="s">
        <v>69</v>
      </c>
      <c r="F7" s="52" t="s">
        <v>13</v>
      </c>
      <c r="G7" s="53">
        <v>4837</v>
      </c>
      <c r="H7" s="44" t="s">
        <v>130</v>
      </c>
      <c r="I7" s="54" t="s">
        <v>70</v>
      </c>
      <c r="J7" s="22">
        <v>500</v>
      </c>
      <c r="K7" s="6">
        <f t="shared" si="0"/>
        <v>2418500</v>
      </c>
      <c r="L7" s="168" t="s">
        <v>57</v>
      </c>
      <c r="M7" s="194">
        <v>0.55</v>
      </c>
      <c r="N7" s="130">
        <f t="shared" si="1"/>
        <v>1330175</v>
      </c>
    </row>
    <row r="8" spans="2:14" ht="24" customHeight="1">
      <c r="B8" s="1002"/>
      <c r="C8" s="1002"/>
      <c r="E8" s="52" t="s">
        <v>71</v>
      </c>
      <c r="F8" s="52" t="s">
        <v>72</v>
      </c>
      <c r="G8" s="53">
        <v>490</v>
      </c>
      <c r="H8" s="44" t="s">
        <v>130</v>
      </c>
      <c r="I8" s="54" t="s">
        <v>68</v>
      </c>
      <c r="J8" s="22">
        <v>1500</v>
      </c>
      <c r="K8" s="6">
        <f t="shared" si="0"/>
        <v>735000</v>
      </c>
      <c r="L8" s="172"/>
      <c r="M8" s="194">
        <v>0.5</v>
      </c>
      <c r="N8" s="130">
        <f t="shared" si="1"/>
        <v>367500</v>
      </c>
    </row>
    <row r="9" spans="5:14" ht="24" customHeight="1">
      <c r="E9" s="52" t="s">
        <v>73</v>
      </c>
      <c r="F9" s="52" t="s">
        <v>74</v>
      </c>
      <c r="G9" s="53">
        <v>242</v>
      </c>
      <c r="H9" s="44" t="s">
        <v>130</v>
      </c>
      <c r="I9" s="54" t="s">
        <v>68</v>
      </c>
      <c r="J9" s="22">
        <v>5000</v>
      </c>
      <c r="K9" s="6">
        <f t="shared" si="0"/>
        <v>1210000</v>
      </c>
      <c r="L9" s="172"/>
      <c r="M9" s="194">
        <v>0.55</v>
      </c>
      <c r="N9" s="130">
        <f t="shared" si="1"/>
        <v>665500</v>
      </c>
    </row>
    <row r="10" spans="2:14" ht="24" customHeight="1">
      <c r="B10" s="1003" t="s">
        <v>170</v>
      </c>
      <c r="C10" s="1004"/>
      <c r="E10" s="52" t="s">
        <v>75</v>
      </c>
      <c r="F10" s="52" t="s">
        <v>72</v>
      </c>
      <c r="G10" s="53">
        <v>490</v>
      </c>
      <c r="H10" s="44" t="s">
        <v>130</v>
      </c>
      <c r="I10" s="54" t="s">
        <v>68</v>
      </c>
      <c r="J10" s="22">
        <v>1500</v>
      </c>
      <c r="K10" s="6">
        <f t="shared" si="0"/>
        <v>735000</v>
      </c>
      <c r="L10" s="172"/>
      <c r="M10" s="194">
        <v>0.5</v>
      </c>
      <c r="N10" s="130">
        <f t="shared" si="1"/>
        <v>367500</v>
      </c>
    </row>
    <row r="11" spans="2:14" ht="24" customHeight="1">
      <c r="B11" s="1004"/>
      <c r="C11" s="1004"/>
      <c r="E11" s="52" t="s">
        <v>76</v>
      </c>
      <c r="F11" s="52" t="s">
        <v>13</v>
      </c>
      <c r="G11" s="53">
        <v>266</v>
      </c>
      <c r="H11" s="44" t="s">
        <v>130</v>
      </c>
      <c r="I11" s="54" t="s">
        <v>68</v>
      </c>
      <c r="J11" s="22">
        <v>4500</v>
      </c>
      <c r="K11" s="6">
        <f t="shared" si="0"/>
        <v>1197000</v>
      </c>
      <c r="L11" s="168" t="s">
        <v>57</v>
      </c>
      <c r="M11" s="194">
        <v>0.55</v>
      </c>
      <c r="N11" s="130">
        <f t="shared" si="1"/>
        <v>658350</v>
      </c>
    </row>
    <row r="12" spans="2:14" ht="24" customHeight="1">
      <c r="B12" s="1004"/>
      <c r="C12" s="1004"/>
      <c r="E12" s="52" t="s">
        <v>81</v>
      </c>
      <c r="F12" s="23"/>
      <c r="G12" s="53">
        <v>1</v>
      </c>
      <c r="H12" s="44" t="s">
        <v>136</v>
      </c>
      <c r="I12" s="54" t="s">
        <v>82</v>
      </c>
      <c r="J12" s="22"/>
      <c r="K12" s="6">
        <v>-300</v>
      </c>
      <c r="L12" s="168" t="s">
        <v>57</v>
      </c>
      <c r="M12" s="194"/>
      <c r="N12" s="195"/>
    </row>
    <row r="13" spans="5:14" ht="24" customHeight="1">
      <c r="E13" s="52"/>
      <c r="F13" s="52"/>
      <c r="G13" s="53"/>
      <c r="H13" s="44"/>
      <c r="I13" s="54"/>
      <c r="J13" s="22"/>
      <c r="K13" s="6"/>
      <c r="L13" s="168" t="s">
        <v>57</v>
      </c>
      <c r="M13" s="194"/>
      <c r="N13" s="195"/>
    </row>
    <row r="14" spans="5:14" ht="24" customHeight="1">
      <c r="E14" s="23" t="s">
        <v>88</v>
      </c>
      <c r="F14" s="23"/>
      <c r="G14" s="61"/>
      <c r="H14" s="44"/>
      <c r="I14" s="55"/>
      <c r="J14" s="22"/>
      <c r="K14" s="6">
        <f>SUM(K5:K13)</f>
        <v>7535000</v>
      </c>
      <c r="L14" s="172"/>
      <c r="M14" s="194"/>
      <c r="N14" s="130">
        <f>SUM(N5:N13)</f>
        <v>4125475</v>
      </c>
    </row>
    <row r="15" spans="5:14" ht="24" customHeight="1">
      <c r="E15" s="42"/>
      <c r="F15" s="42"/>
      <c r="G15" s="61"/>
      <c r="H15" s="48"/>
      <c r="I15" s="45"/>
      <c r="J15" s="22"/>
      <c r="K15" s="6">
        <f>$G15*$J15+IF($H15="",0,($H15/1000)*$J15)</f>
        <v>0</v>
      </c>
      <c r="L15" s="172"/>
      <c r="M15" s="194"/>
      <c r="N15" s="130"/>
    </row>
    <row r="16" spans="5:17" ht="24" customHeight="1">
      <c r="E16" s="49" t="s">
        <v>144</v>
      </c>
      <c r="F16" s="23"/>
      <c r="G16" s="62"/>
      <c r="H16" s="44"/>
      <c r="I16" s="55"/>
      <c r="J16" s="22"/>
      <c r="K16" s="6">
        <f t="shared" si="0"/>
        <v>0</v>
      </c>
      <c r="L16" s="168" t="s">
        <v>57</v>
      </c>
      <c r="M16" s="194"/>
      <c r="N16" s="130"/>
      <c r="O16" s="8"/>
      <c r="P16" s="8"/>
      <c r="Q16" s="9"/>
    </row>
    <row r="17" spans="5:17" ht="24" customHeight="1">
      <c r="E17" s="52" t="s">
        <v>77</v>
      </c>
      <c r="F17" s="23"/>
      <c r="G17" s="53">
        <v>980</v>
      </c>
      <c r="H17" s="44" t="s">
        <v>136</v>
      </c>
      <c r="I17" s="54" t="s">
        <v>65</v>
      </c>
      <c r="J17" s="22">
        <v>1500</v>
      </c>
      <c r="K17" s="6">
        <f t="shared" si="0"/>
        <v>1470000</v>
      </c>
      <c r="L17" s="168" t="s">
        <v>57</v>
      </c>
      <c r="M17" s="194">
        <v>0.5</v>
      </c>
      <c r="N17" s="130">
        <f>K17*M17</f>
        <v>735000</v>
      </c>
      <c r="O17" s="8"/>
      <c r="P17" s="8"/>
      <c r="Q17" s="9"/>
    </row>
    <row r="18" spans="5:17" ht="24" customHeight="1">
      <c r="E18" s="52" t="s">
        <v>78</v>
      </c>
      <c r="F18" s="23"/>
      <c r="G18" s="53">
        <v>1748</v>
      </c>
      <c r="H18" s="44" t="s">
        <v>136</v>
      </c>
      <c r="I18" s="54" t="s">
        <v>65</v>
      </c>
      <c r="J18" s="22">
        <v>1600</v>
      </c>
      <c r="K18" s="6">
        <f t="shared" si="0"/>
        <v>2796800</v>
      </c>
      <c r="L18" s="168" t="s">
        <v>57</v>
      </c>
      <c r="M18" s="194">
        <v>0.5</v>
      </c>
      <c r="N18" s="130">
        <f>K18*M18</f>
        <v>1398400</v>
      </c>
      <c r="O18" s="8"/>
      <c r="P18" s="9"/>
      <c r="Q18" s="9"/>
    </row>
    <row r="19" spans="5:17" ht="24" customHeight="1">
      <c r="E19" s="52" t="s">
        <v>79</v>
      </c>
      <c r="F19" s="23"/>
      <c r="G19" s="53">
        <v>3</v>
      </c>
      <c r="H19" s="44" t="s">
        <v>136</v>
      </c>
      <c r="I19" s="54" t="s">
        <v>80</v>
      </c>
      <c r="J19" s="22">
        <v>550000</v>
      </c>
      <c r="K19" s="6">
        <f t="shared" si="0"/>
        <v>1650000</v>
      </c>
      <c r="L19" s="168" t="s">
        <v>57</v>
      </c>
      <c r="M19" s="194">
        <v>0.5</v>
      </c>
      <c r="N19" s="130">
        <f>K19*M19</f>
        <v>825000</v>
      </c>
      <c r="O19" s="8"/>
      <c r="P19" s="9"/>
      <c r="Q19" s="9"/>
    </row>
    <row r="20" spans="5:17" ht="24" customHeight="1">
      <c r="E20" s="52" t="s">
        <v>81</v>
      </c>
      <c r="F20" s="23"/>
      <c r="G20" s="53">
        <v>1</v>
      </c>
      <c r="H20" s="44" t="s">
        <v>136</v>
      </c>
      <c r="I20" s="54" t="s">
        <v>82</v>
      </c>
      <c r="J20" s="22"/>
      <c r="K20" s="6">
        <v>-800</v>
      </c>
      <c r="L20" s="168" t="s">
        <v>57</v>
      </c>
      <c r="M20" s="194"/>
      <c r="N20" s="195"/>
      <c r="O20" s="8"/>
      <c r="P20" s="9"/>
      <c r="Q20" s="9"/>
    </row>
    <row r="21" spans="5:17" ht="24" customHeight="1">
      <c r="E21" s="23"/>
      <c r="F21" s="23"/>
      <c r="G21" s="62"/>
      <c r="H21" s="44"/>
      <c r="I21" s="55"/>
      <c r="J21" s="22"/>
      <c r="K21" s="6">
        <f t="shared" si="0"/>
        <v>0</v>
      </c>
      <c r="L21" s="168" t="s">
        <v>57</v>
      </c>
      <c r="M21" s="194"/>
      <c r="N21" s="195">
        <f>SUM(N17:N19)</f>
        <v>2958400</v>
      </c>
      <c r="O21" s="8"/>
      <c r="P21" s="9"/>
      <c r="Q21" s="9"/>
    </row>
    <row r="22" spans="5:17" ht="24" customHeight="1">
      <c r="E22" s="23" t="s">
        <v>86</v>
      </c>
      <c r="F22" s="23"/>
      <c r="G22" s="61"/>
      <c r="H22" s="44"/>
      <c r="I22" s="55"/>
      <c r="J22" s="22"/>
      <c r="K22" s="6">
        <f>SUM(K17:K21)</f>
        <v>5916000</v>
      </c>
      <c r="L22" s="168" t="s">
        <v>57</v>
      </c>
      <c r="M22" s="194"/>
      <c r="N22" s="130">
        <f>SUM(N20:N21)</f>
        <v>2958400</v>
      </c>
      <c r="O22" s="8"/>
      <c r="P22" s="8"/>
      <c r="Q22" s="9"/>
    </row>
    <row r="23" spans="5:17" ht="24" customHeight="1">
      <c r="E23" s="23"/>
      <c r="F23" s="23"/>
      <c r="G23" s="61"/>
      <c r="H23" s="47"/>
      <c r="I23" s="55"/>
      <c r="J23" s="22"/>
      <c r="K23" s="6">
        <f t="shared" si="0"/>
        <v>0</v>
      </c>
      <c r="L23" s="168" t="s">
        <v>57</v>
      </c>
      <c r="M23" s="194"/>
      <c r="N23" s="195" t="s">
        <v>13</v>
      </c>
      <c r="O23" s="8"/>
      <c r="P23" s="9"/>
      <c r="Q23" s="9"/>
    </row>
    <row r="24" spans="5:17" ht="24" customHeight="1">
      <c r="E24" s="23" t="s">
        <v>90</v>
      </c>
      <c r="F24" s="23"/>
      <c r="G24" s="53">
        <v>1</v>
      </c>
      <c r="H24" s="44" t="s">
        <v>136</v>
      </c>
      <c r="I24" s="54" t="s">
        <v>82</v>
      </c>
      <c r="J24" s="22"/>
      <c r="K24" s="6">
        <v>1249000</v>
      </c>
      <c r="L24" s="168" t="s">
        <v>57</v>
      </c>
      <c r="M24" s="194">
        <v>0.5</v>
      </c>
      <c r="N24" s="130">
        <f>K24*M24</f>
        <v>624500</v>
      </c>
      <c r="O24" s="8"/>
      <c r="P24" s="8"/>
      <c r="Q24" s="9"/>
    </row>
    <row r="25" spans="5:17" ht="24" customHeight="1">
      <c r="E25" s="23"/>
      <c r="F25" s="23"/>
      <c r="G25" s="61"/>
      <c r="H25" s="44"/>
      <c r="I25" s="55"/>
      <c r="J25" s="22"/>
      <c r="K25" s="6">
        <f t="shared" si="0"/>
        <v>0</v>
      </c>
      <c r="L25" s="168" t="s">
        <v>57</v>
      </c>
      <c r="M25" s="194"/>
      <c r="N25" s="195">
        <f>N24+N22+N14</f>
        <v>7708375</v>
      </c>
      <c r="O25" s="8"/>
      <c r="P25" s="174"/>
      <c r="Q25" s="9"/>
    </row>
    <row r="26" spans="5:17" ht="24" customHeight="1">
      <c r="E26" s="52" t="s">
        <v>81</v>
      </c>
      <c r="F26" s="23"/>
      <c r="G26" s="53">
        <v>1</v>
      </c>
      <c r="H26" s="44" t="s">
        <v>136</v>
      </c>
      <c r="I26" s="54" t="s">
        <v>82</v>
      </c>
      <c r="J26" s="22"/>
      <c r="K26" s="6">
        <f t="shared" si="0"/>
        <v>0</v>
      </c>
      <c r="L26" s="168" t="s">
        <v>57</v>
      </c>
      <c r="M26" s="194"/>
      <c r="N26" s="195">
        <v>-375</v>
      </c>
      <c r="O26" s="8"/>
      <c r="P26" s="9"/>
      <c r="Q26" s="9"/>
    </row>
    <row r="27" spans="5:17" ht="24" customHeight="1" thickBot="1">
      <c r="E27" s="23" t="s">
        <v>83</v>
      </c>
      <c r="F27" s="23"/>
      <c r="G27" s="61"/>
      <c r="H27" s="44"/>
      <c r="I27" s="55"/>
      <c r="J27" s="22"/>
      <c r="K27" s="6">
        <f>SUM(K24,K22,K14)</f>
        <v>14700000</v>
      </c>
      <c r="L27" s="190" t="s">
        <v>57</v>
      </c>
      <c r="M27" s="407" t="s">
        <v>168</v>
      </c>
      <c r="N27" s="196">
        <f>N24+N22+N14+N26</f>
        <v>7708000</v>
      </c>
      <c r="O27" s="8"/>
      <c r="P27" s="244"/>
      <c r="Q27" s="9"/>
    </row>
  </sheetData>
  <sheetProtection/>
  <mergeCells count="5">
    <mergeCell ref="G3:H3"/>
    <mergeCell ref="G2:K2"/>
    <mergeCell ref="B3:C6"/>
    <mergeCell ref="B7:C8"/>
    <mergeCell ref="B10:C12"/>
  </mergeCells>
  <dataValidations count="2">
    <dataValidation allowBlank="1" showInputMessage="1" showErrorMessage="1" imeMode="on" sqref="I17:I20 E16:E20 I4:I13 E4:F11 E13:F13 E12 I24 I26 E26"/>
    <dataValidation allowBlank="1" showInputMessage="1" showErrorMessage="1" imeMode="off" sqref="G17:G20 G4:G13 G24 G26"/>
  </dataValidation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S33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1.57421875" style="0" customWidth="1"/>
    <col min="2" max="2" width="13.00390625" style="0" customWidth="1"/>
    <col min="3" max="3" width="13.8515625" style="0" customWidth="1"/>
    <col min="4" max="4" width="0.85546875" style="0" customWidth="1"/>
    <col min="5" max="5" width="26.57421875" style="0" customWidth="1"/>
    <col min="6" max="6" width="23.28125" style="0" customWidth="1"/>
    <col min="7" max="7" width="8.421875" style="0" customWidth="1"/>
    <col min="8" max="8" width="6.421875" style="0" customWidth="1"/>
    <col min="9" max="9" width="5.421875" style="0" customWidth="1"/>
    <col min="10" max="10" width="14.7109375" style="0" customWidth="1"/>
    <col min="11" max="11" width="14.28125" style="0" customWidth="1"/>
    <col min="12" max="12" width="15.421875" style="0" customWidth="1"/>
    <col min="13" max="13" width="9.57421875" style="0" customWidth="1"/>
    <col min="14" max="14" width="16.7109375" style="0" customWidth="1"/>
    <col min="15" max="15" width="0.85546875" style="0" customWidth="1"/>
    <col min="16" max="16" width="0.5625" style="0" customWidth="1"/>
  </cols>
  <sheetData>
    <row r="1" ht="3.75" customHeight="1"/>
    <row r="2" ht="27.75" customHeight="1">
      <c r="B2" s="146" t="s">
        <v>155</v>
      </c>
    </row>
    <row r="3" spans="4:15" ht="30.75" customHeight="1">
      <c r="D3" s="996" t="s">
        <v>58</v>
      </c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</row>
    <row r="4" spans="2:14" ht="24.75" customHeight="1">
      <c r="B4" s="1001" t="s">
        <v>169</v>
      </c>
      <c r="C4" s="1001"/>
      <c r="E4" s="2" t="s">
        <v>49</v>
      </c>
      <c r="F4" s="2" t="s">
        <v>50</v>
      </c>
      <c r="G4" s="597" t="s">
        <v>51</v>
      </c>
      <c r="H4" s="598"/>
      <c r="I4" s="3" t="s">
        <v>52</v>
      </c>
      <c r="J4" s="1" t="s">
        <v>53</v>
      </c>
      <c r="K4" s="4" t="s">
        <v>54</v>
      </c>
      <c r="L4" s="3" t="s">
        <v>55</v>
      </c>
      <c r="M4" s="5" t="s">
        <v>56</v>
      </c>
      <c r="N4" s="4" t="s">
        <v>54</v>
      </c>
    </row>
    <row r="5" spans="2:14" ht="21" customHeight="1" thickBot="1">
      <c r="B5" s="1001"/>
      <c r="C5" s="1001"/>
      <c r="E5" s="49" t="s">
        <v>128</v>
      </c>
      <c r="F5" s="49"/>
      <c r="G5" s="50"/>
      <c r="H5" s="44"/>
      <c r="I5" s="51"/>
      <c r="J5" s="22"/>
      <c r="K5" s="6"/>
      <c r="L5" s="45"/>
      <c r="M5" s="167"/>
      <c r="N5" s="150"/>
    </row>
    <row r="6" spans="2:14" ht="21" customHeight="1">
      <c r="B6" s="1001"/>
      <c r="C6" s="1001"/>
      <c r="E6" s="52" t="s">
        <v>64</v>
      </c>
      <c r="F6" s="52" t="s">
        <v>13</v>
      </c>
      <c r="G6" s="53">
        <v>2728</v>
      </c>
      <c r="H6" s="44" t="s">
        <v>130</v>
      </c>
      <c r="I6" s="54" t="s">
        <v>65</v>
      </c>
      <c r="J6" s="22">
        <v>100</v>
      </c>
      <c r="K6" s="6">
        <f aca="true" t="shared" si="0" ref="K6:K27">$G6*$J6+IF($H6="",0,($H6/1000)*$J6)</f>
        <v>272800</v>
      </c>
      <c r="L6" s="168" t="s">
        <v>57</v>
      </c>
      <c r="M6" s="169">
        <v>0.75</v>
      </c>
      <c r="N6" s="170">
        <f>K6*M6</f>
        <v>204600</v>
      </c>
    </row>
    <row r="7" spans="2:14" ht="21" customHeight="1">
      <c r="B7" s="1001"/>
      <c r="C7" s="1001"/>
      <c r="E7" s="52" t="s">
        <v>66</v>
      </c>
      <c r="F7" s="52" t="s">
        <v>67</v>
      </c>
      <c r="G7" s="53">
        <v>967</v>
      </c>
      <c r="H7" s="44" t="s">
        <v>151</v>
      </c>
      <c r="I7" s="54" t="s">
        <v>68</v>
      </c>
      <c r="J7" s="22">
        <v>1000</v>
      </c>
      <c r="K7" s="6">
        <f t="shared" si="0"/>
        <v>967000</v>
      </c>
      <c r="L7" s="168" t="s">
        <v>57</v>
      </c>
      <c r="M7" s="171">
        <v>0.55</v>
      </c>
      <c r="N7" s="118">
        <f aca="true" t="shared" si="1" ref="N7:N12">K7*M7</f>
        <v>531850</v>
      </c>
    </row>
    <row r="8" spans="5:14" ht="21" customHeight="1">
      <c r="E8" s="52" t="s">
        <v>69</v>
      </c>
      <c r="F8" s="52" t="s">
        <v>13</v>
      </c>
      <c r="G8" s="53">
        <v>4837</v>
      </c>
      <c r="H8" s="44" t="s">
        <v>130</v>
      </c>
      <c r="I8" s="54" t="s">
        <v>70</v>
      </c>
      <c r="J8" s="22">
        <v>500</v>
      </c>
      <c r="K8" s="6">
        <f t="shared" si="0"/>
        <v>2418500</v>
      </c>
      <c r="L8" s="168" t="s">
        <v>57</v>
      </c>
      <c r="M8" s="171">
        <v>0.55</v>
      </c>
      <c r="N8" s="118">
        <f t="shared" si="1"/>
        <v>1330175</v>
      </c>
    </row>
    <row r="9" spans="2:14" ht="21" customHeight="1">
      <c r="B9" s="1005" t="s">
        <v>163</v>
      </c>
      <c r="C9" s="1005"/>
      <c r="E9" s="52" t="s">
        <v>71</v>
      </c>
      <c r="F9" s="52" t="s">
        <v>72</v>
      </c>
      <c r="G9" s="53">
        <v>490</v>
      </c>
      <c r="H9" s="44" t="s">
        <v>130</v>
      </c>
      <c r="I9" s="54" t="s">
        <v>68</v>
      </c>
      <c r="J9" s="22">
        <v>1500</v>
      </c>
      <c r="K9" s="6">
        <f t="shared" si="0"/>
        <v>735000</v>
      </c>
      <c r="L9" s="172"/>
      <c r="M9" s="171">
        <v>0.5</v>
      </c>
      <c r="N9" s="118">
        <f t="shared" si="1"/>
        <v>367500</v>
      </c>
    </row>
    <row r="10" spans="2:14" ht="21" customHeight="1">
      <c r="B10" s="1005"/>
      <c r="C10" s="1005"/>
      <c r="E10" s="52" t="s">
        <v>73</v>
      </c>
      <c r="F10" s="52" t="s">
        <v>74</v>
      </c>
      <c r="G10" s="53">
        <v>242</v>
      </c>
      <c r="H10" s="44" t="s">
        <v>130</v>
      </c>
      <c r="I10" s="54" t="s">
        <v>68</v>
      </c>
      <c r="J10" s="22">
        <v>5000</v>
      </c>
      <c r="K10" s="6">
        <f t="shared" si="0"/>
        <v>1210000</v>
      </c>
      <c r="L10" s="172"/>
      <c r="M10" s="171">
        <v>0.55</v>
      </c>
      <c r="N10" s="118">
        <f t="shared" si="1"/>
        <v>665500</v>
      </c>
    </row>
    <row r="11" spans="2:14" ht="21" customHeight="1">
      <c r="B11" s="1005"/>
      <c r="C11" s="1005"/>
      <c r="E11" s="52" t="s">
        <v>75</v>
      </c>
      <c r="F11" s="52" t="s">
        <v>72</v>
      </c>
      <c r="G11" s="53">
        <v>490</v>
      </c>
      <c r="H11" s="44" t="s">
        <v>130</v>
      </c>
      <c r="I11" s="54" t="s">
        <v>68</v>
      </c>
      <c r="J11" s="22">
        <v>1500</v>
      </c>
      <c r="K11" s="6">
        <f t="shared" si="0"/>
        <v>735000</v>
      </c>
      <c r="L11" s="172"/>
      <c r="M11" s="171">
        <v>0.5</v>
      </c>
      <c r="N11" s="118">
        <f t="shared" si="1"/>
        <v>367500</v>
      </c>
    </row>
    <row r="12" spans="2:14" ht="21" customHeight="1">
      <c r="B12" s="1005"/>
      <c r="C12" s="1005"/>
      <c r="E12" s="52" t="s">
        <v>76</v>
      </c>
      <c r="F12" s="52" t="s">
        <v>13</v>
      </c>
      <c r="G12" s="53">
        <v>266</v>
      </c>
      <c r="H12" s="44" t="s">
        <v>130</v>
      </c>
      <c r="I12" s="54" t="s">
        <v>68</v>
      </c>
      <c r="J12" s="22">
        <v>4500</v>
      </c>
      <c r="K12" s="6">
        <f t="shared" si="0"/>
        <v>1197000</v>
      </c>
      <c r="L12" s="168" t="s">
        <v>57</v>
      </c>
      <c r="M12" s="171">
        <v>0.55</v>
      </c>
      <c r="N12" s="118">
        <f t="shared" si="1"/>
        <v>658350</v>
      </c>
    </row>
    <row r="13" spans="2:14" ht="21" customHeight="1">
      <c r="B13" s="1005"/>
      <c r="C13" s="1005"/>
      <c r="E13" s="52" t="s">
        <v>81</v>
      </c>
      <c r="F13" s="23"/>
      <c r="G13" s="53">
        <v>1</v>
      </c>
      <c r="H13" s="44" t="s">
        <v>136</v>
      </c>
      <c r="I13" s="54" t="s">
        <v>82</v>
      </c>
      <c r="J13" s="22"/>
      <c r="K13" s="6">
        <v>-300</v>
      </c>
      <c r="L13" s="168" t="s">
        <v>57</v>
      </c>
      <c r="M13" s="171"/>
      <c r="N13" s="173"/>
    </row>
    <row r="14" spans="5:14" ht="21" customHeight="1">
      <c r="E14" s="52"/>
      <c r="F14" s="52"/>
      <c r="G14" s="53"/>
      <c r="H14" s="44"/>
      <c r="I14" s="54"/>
      <c r="J14" s="22"/>
      <c r="K14" s="6"/>
      <c r="L14" s="168" t="s">
        <v>57</v>
      </c>
      <c r="M14" s="171"/>
      <c r="N14" s="173"/>
    </row>
    <row r="15" spans="2:14" ht="21" customHeight="1">
      <c r="B15" s="1003" t="s">
        <v>170</v>
      </c>
      <c r="C15" s="1004"/>
      <c r="E15" s="23" t="s">
        <v>162</v>
      </c>
      <c r="F15" s="23"/>
      <c r="G15" s="61"/>
      <c r="H15" s="44"/>
      <c r="I15" s="55"/>
      <c r="J15" s="22"/>
      <c r="K15" s="6">
        <f>SUM(K6:K14)</f>
        <v>7535000</v>
      </c>
      <c r="L15" s="172"/>
      <c r="M15" s="171"/>
      <c r="N15" s="118">
        <f>SUM(N6:N14)</f>
        <v>4125475</v>
      </c>
    </row>
    <row r="16" spans="2:14" ht="21" customHeight="1">
      <c r="B16" s="1004"/>
      <c r="C16" s="1004"/>
      <c r="E16" s="42"/>
      <c r="F16" s="42"/>
      <c r="G16" s="61"/>
      <c r="H16" s="48"/>
      <c r="I16" s="45"/>
      <c r="J16" s="22"/>
      <c r="K16" s="6">
        <f>$G16*$J16+IF($H16="",0,($H16/1000)*$J16)</f>
        <v>0</v>
      </c>
      <c r="L16" s="172"/>
      <c r="M16" s="171"/>
      <c r="N16" s="118"/>
    </row>
    <row r="17" spans="2:17" ht="21" customHeight="1">
      <c r="B17" s="1004"/>
      <c r="C17" s="1004"/>
      <c r="E17" s="49" t="s">
        <v>144</v>
      </c>
      <c r="F17" s="23"/>
      <c r="G17" s="62"/>
      <c r="H17" s="44"/>
      <c r="I17" s="55"/>
      <c r="J17" s="22"/>
      <c r="K17" s="6">
        <f t="shared" si="0"/>
        <v>0</v>
      </c>
      <c r="L17" s="168" t="s">
        <v>57</v>
      </c>
      <c r="M17" s="171"/>
      <c r="N17" s="118"/>
      <c r="O17" s="8"/>
      <c r="P17" s="8"/>
      <c r="Q17" s="9"/>
    </row>
    <row r="18" spans="5:17" ht="21" customHeight="1">
      <c r="E18" s="52" t="s">
        <v>77</v>
      </c>
      <c r="F18" s="23"/>
      <c r="G18" s="53">
        <v>980</v>
      </c>
      <c r="H18" s="44" t="s">
        <v>136</v>
      </c>
      <c r="I18" s="54" t="s">
        <v>65</v>
      </c>
      <c r="J18" s="22">
        <v>1500</v>
      </c>
      <c r="K18" s="6">
        <f t="shared" si="0"/>
        <v>1470000</v>
      </c>
      <c r="L18" s="168" t="s">
        <v>57</v>
      </c>
      <c r="M18" s="171">
        <v>0.5</v>
      </c>
      <c r="N18" s="118">
        <f>K18*M18</f>
        <v>735000</v>
      </c>
      <c r="O18" s="8"/>
      <c r="P18" s="8"/>
      <c r="Q18" s="9"/>
    </row>
    <row r="19" spans="5:17" ht="21" customHeight="1">
      <c r="E19" s="52" t="s">
        <v>78</v>
      </c>
      <c r="F19" s="23"/>
      <c r="G19" s="53">
        <v>1748</v>
      </c>
      <c r="H19" s="44" t="s">
        <v>136</v>
      </c>
      <c r="I19" s="54" t="s">
        <v>65</v>
      </c>
      <c r="J19" s="22">
        <v>1600</v>
      </c>
      <c r="K19" s="6">
        <f t="shared" si="0"/>
        <v>2796800</v>
      </c>
      <c r="L19" s="168" t="s">
        <v>57</v>
      </c>
      <c r="M19" s="171">
        <v>0.5</v>
      </c>
      <c r="N19" s="118">
        <f>K19*M19</f>
        <v>1398400</v>
      </c>
      <c r="O19" s="8"/>
      <c r="P19" s="9"/>
      <c r="Q19" s="9"/>
    </row>
    <row r="20" spans="5:17" ht="21" customHeight="1">
      <c r="E20" s="52" t="s">
        <v>79</v>
      </c>
      <c r="F20" s="23"/>
      <c r="G20" s="53">
        <v>3</v>
      </c>
      <c r="H20" s="44" t="s">
        <v>136</v>
      </c>
      <c r="I20" s="54" t="s">
        <v>80</v>
      </c>
      <c r="J20" s="22">
        <v>550000</v>
      </c>
      <c r="K20" s="6">
        <f t="shared" si="0"/>
        <v>1650000</v>
      </c>
      <c r="L20" s="168" t="s">
        <v>57</v>
      </c>
      <c r="M20" s="171">
        <v>0.5</v>
      </c>
      <c r="N20" s="118">
        <f>K20*M20</f>
        <v>825000</v>
      </c>
      <c r="O20" s="8"/>
      <c r="P20" s="9"/>
      <c r="Q20" s="9"/>
    </row>
    <row r="21" spans="5:17" ht="21" customHeight="1">
      <c r="E21" s="52" t="s">
        <v>81</v>
      </c>
      <c r="F21" s="23"/>
      <c r="G21" s="53">
        <v>1</v>
      </c>
      <c r="H21" s="44" t="s">
        <v>136</v>
      </c>
      <c r="I21" s="54" t="s">
        <v>82</v>
      </c>
      <c r="J21" s="22"/>
      <c r="K21" s="6">
        <v>-800</v>
      </c>
      <c r="L21" s="168" t="s">
        <v>57</v>
      </c>
      <c r="M21" s="171"/>
      <c r="N21" s="173"/>
      <c r="O21" s="8"/>
      <c r="P21" s="9"/>
      <c r="Q21" s="9"/>
    </row>
    <row r="22" spans="5:17" ht="21" customHeight="1">
      <c r="E22" s="23"/>
      <c r="F22" s="23"/>
      <c r="G22" s="62"/>
      <c r="H22" s="44"/>
      <c r="I22" s="55"/>
      <c r="J22" s="22"/>
      <c r="K22" s="6">
        <f t="shared" si="0"/>
        <v>0</v>
      </c>
      <c r="L22" s="168" t="s">
        <v>57</v>
      </c>
      <c r="M22" s="171"/>
      <c r="N22" s="173">
        <f>SUM(N18:N20)</f>
        <v>2958400</v>
      </c>
      <c r="O22" s="8"/>
      <c r="P22" s="9"/>
      <c r="Q22" s="9"/>
    </row>
    <row r="23" spans="5:17" ht="21" customHeight="1">
      <c r="E23" s="23" t="s">
        <v>86</v>
      </c>
      <c r="F23" s="23"/>
      <c r="G23" s="61"/>
      <c r="H23" s="44"/>
      <c r="I23" s="55"/>
      <c r="J23" s="22"/>
      <c r="K23" s="6">
        <f>SUM(K18:K22)</f>
        <v>5916000</v>
      </c>
      <c r="L23" s="168" t="s">
        <v>57</v>
      </c>
      <c r="M23" s="171"/>
      <c r="N23" s="118">
        <f>SUM(N21:N22)</f>
        <v>2958400</v>
      </c>
      <c r="O23" s="8"/>
      <c r="P23" s="8"/>
      <c r="Q23" s="9"/>
    </row>
    <row r="24" spans="5:17" ht="21" customHeight="1">
      <c r="E24" s="23"/>
      <c r="F24" s="23" t="s">
        <v>156</v>
      </c>
      <c r="G24" s="61"/>
      <c r="H24" s="47"/>
      <c r="I24" s="55"/>
      <c r="J24" s="22"/>
      <c r="K24" s="6">
        <f t="shared" si="0"/>
        <v>0</v>
      </c>
      <c r="L24" s="168" t="s">
        <v>57</v>
      </c>
      <c r="M24" s="171"/>
      <c r="N24" s="173" t="s">
        <v>13</v>
      </c>
      <c r="O24" s="8"/>
      <c r="P24" s="9"/>
      <c r="Q24" s="9"/>
    </row>
    <row r="25" spans="5:17" ht="21" customHeight="1">
      <c r="E25" s="23" t="s">
        <v>90</v>
      </c>
      <c r="F25" s="23"/>
      <c r="G25" s="53">
        <v>1</v>
      </c>
      <c r="H25" s="44" t="s">
        <v>136</v>
      </c>
      <c r="I25" s="54" t="s">
        <v>82</v>
      </c>
      <c r="J25" s="22"/>
      <c r="K25" s="6">
        <v>1249000</v>
      </c>
      <c r="L25" s="168" t="s">
        <v>57</v>
      </c>
      <c r="M25" s="171">
        <v>0.5</v>
      </c>
      <c r="N25" s="118">
        <f>K25*M25</f>
        <v>624500</v>
      </c>
      <c r="O25" s="8"/>
      <c r="P25" s="8"/>
      <c r="Q25" s="9"/>
    </row>
    <row r="26" spans="5:17" ht="21" customHeight="1">
      <c r="E26" s="23"/>
      <c r="F26" s="23"/>
      <c r="G26" s="61"/>
      <c r="H26" s="44"/>
      <c r="I26" s="55"/>
      <c r="J26" s="22"/>
      <c r="K26" s="6">
        <f t="shared" si="0"/>
        <v>0</v>
      </c>
      <c r="L26" s="168" t="s">
        <v>57</v>
      </c>
      <c r="M26" s="171"/>
      <c r="N26" s="173">
        <f>N25+N23+N15</f>
        <v>7708375</v>
      </c>
      <c r="O26" s="8"/>
      <c r="P26" s="174"/>
      <c r="Q26" s="9"/>
    </row>
    <row r="27" spans="5:17" ht="21" customHeight="1">
      <c r="E27" s="52" t="s">
        <v>81</v>
      </c>
      <c r="F27" s="23"/>
      <c r="G27" s="53">
        <v>1</v>
      </c>
      <c r="H27" s="44" t="s">
        <v>136</v>
      </c>
      <c r="I27" s="54" t="s">
        <v>82</v>
      </c>
      <c r="J27" s="22"/>
      <c r="K27" s="6">
        <f t="shared" si="0"/>
        <v>0</v>
      </c>
      <c r="L27" s="168" t="s">
        <v>57</v>
      </c>
      <c r="M27" s="171"/>
      <c r="N27" s="173">
        <v>-375</v>
      </c>
      <c r="O27" s="8"/>
      <c r="P27" s="9"/>
      <c r="Q27" s="9"/>
    </row>
    <row r="28" spans="5:17" ht="21" customHeight="1" thickBot="1">
      <c r="E28" s="151" t="s">
        <v>83</v>
      </c>
      <c r="F28" s="151"/>
      <c r="G28" s="175"/>
      <c r="H28" s="176"/>
      <c r="I28" s="148"/>
      <c r="J28" s="198" t="s">
        <v>157</v>
      </c>
      <c r="K28" s="150">
        <f>SUM(K25,K23,K15)</f>
        <v>14700000</v>
      </c>
      <c r="L28" s="177" t="s">
        <v>57</v>
      </c>
      <c r="M28" s="201" t="s">
        <v>160</v>
      </c>
      <c r="N28" s="178">
        <f>N25+N23+N15+N27</f>
        <v>7708000</v>
      </c>
      <c r="O28" s="8"/>
      <c r="P28" s="9"/>
      <c r="Q28" s="9"/>
    </row>
    <row r="29" spans="5:17" ht="21" customHeight="1">
      <c r="E29" s="131"/>
      <c r="F29" s="131"/>
      <c r="G29" s="133"/>
      <c r="H29" s="127"/>
      <c r="I29" s="134"/>
      <c r="J29" s="154"/>
      <c r="K29" s="165"/>
      <c r="L29" s="112"/>
      <c r="M29" s="202" t="s">
        <v>161</v>
      </c>
      <c r="N29" s="179">
        <f>N28*0.9524</f>
        <v>7341099.2</v>
      </c>
      <c r="O29" s="8"/>
      <c r="P29" s="9"/>
      <c r="Q29" s="9"/>
    </row>
    <row r="30" spans="4:45" ht="21" customHeight="1">
      <c r="D30" s="8"/>
      <c r="E30" s="180" t="s">
        <v>133</v>
      </c>
      <c r="F30" s="180"/>
      <c r="G30" s="181"/>
      <c r="H30" s="182"/>
      <c r="I30" s="183"/>
      <c r="J30" s="142"/>
      <c r="K30" s="184">
        <v>-700000</v>
      </c>
      <c r="L30" s="185"/>
      <c r="M30" s="186"/>
      <c r="N30" s="187"/>
      <c r="O30" s="8"/>
      <c r="P30" s="8"/>
      <c r="Q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4:45" ht="21" customHeight="1" thickBot="1">
      <c r="D31" s="8"/>
      <c r="E31" s="180" t="s">
        <v>150</v>
      </c>
      <c r="F31" s="180"/>
      <c r="G31" s="181"/>
      <c r="H31" s="182"/>
      <c r="I31" s="183"/>
      <c r="J31" s="188"/>
      <c r="K31" s="155"/>
      <c r="L31" s="200" t="s">
        <v>159</v>
      </c>
      <c r="M31" s="25"/>
      <c r="N31" s="150">
        <v>-99</v>
      </c>
      <c r="O31" s="8"/>
      <c r="P31" s="8"/>
      <c r="Q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5:17" ht="21" customHeight="1" thickBot="1" thickTop="1">
      <c r="E32" s="23" t="s">
        <v>134</v>
      </c>
      <c r="F32" s="42"/>
      <c r="G32" s="43"/>
      <c r="H32" s="44"/>
      <c r="I32" s="45"/>
      <c r="J32" s="199" t="s">
        <v>158</v>
      </c>
      <c r="K32" s="158">
        <v>14000000</v>
      </c>
      <c r="L32" s="156" t="s">
        <v>152</v>
      </c>
      <c r="M32" s="408" t="s">
        <v>168</v>
      </c>
      <c r="N32" s="189">
        <f>N29+N31</f>
        <v>7341000.2</v>
      </c>
      <c r="O32" s="8"/>
      <c r="P32" s="8"/>
      <c r="Q32" s="9"/>
    </row>
    <row r="33" spans="5:17" ht="21" customHeight="1" thickTop="1">
      <c r="E33" s="87"/>
      <c r="F33" s="87"/>
      <c r="G33" s="105"/>
      <c r="H33" s="89"/>
      <c r="I33" s="90"/>
      <c r="J33" s="91"/>
      <c r="K33" s="95"/>
      <c r="L33" s="90"/>
      <c r="M33" s="94"/>
      <c r="N33" s="197">
        <v>0</v>
      </c>
      <c r="O33" s="85"/>
      <c r="P33" s="85"/>
      <c r="Q33" s="9"/>
    </row>
  </sheetData>
  <sheetProtection/>
  <mergeCells count="5">
    <mergeCell ref="D3:O3"/>
    <mergeCell ref="G4:H4"/>
    <mergeCell ref="B4:C7"/>
    <mergeCell ref="B9:C13"/>
    <mergeCell ref="B15:C17"/>
  </mergeCells>
  <dataValidations count="2">
    <dataValidation allowBlank="1" showInputMessage="1" showErrorMessage="1" imeMode="on" sqref="I18:I21 E17:E21 I5:I14 E5:F12 E14:F14 E13 I25 I27 E27"/>
    <dataValidation allowBlank="1" showInputMessage="1" showErrorMessage="1" imeMode="off" sqref="G18:G21 G5:G14 G25 G27"/>
  </dataValidation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4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.7109375" style="29" customWidth="1"/>
    <col min="2" max="4" width="2.57421875" style="29" customWidth="1"/>
    <col min="5" max="5" width="8.57421875" style="29" customWidth="1"/>
    <col min="6" max="17" width="2.57421875" style="29" customWidth="1"/>
    <col min="18" max="18" width="6.00390625" style="29" customWidth="1"/>
    <col min="19" max="19" width="3.421875" style="29" customWidth="1"/>
    <col min="20" max="20" width="4.421875" style="29" customWidth="1"/>
    <col min="21" max="21" width="5.421875" style="29" customWidth="1"/>
    <col min="22" max="22" width="6.8515625" style="29" customWidth="1"/>
    <col min="23" max="28" width="2.57421875" style="29" customWidth="1"/>
    <col min="29" max="29" width="6.7109375" style="29" customWidth="1"/>
    <col min="30" max="37" width="2.57421875" style="29" customWidth="1"/>
    <col min="38" max="38" width="1.28515625" style="29" customWidth="1"/>
    <col min="39" max="44" width="3.00390625" style="29" customWidth="1"/>
    <col min="45" max="45" width="5.00390625" style="29" customWidth="1"/>
    <col min="46" max="46" width="3.421875" style="29" customWidth="1"/>
    <col min="47" max="47" width="8.421875" style="29" customWidth="1"/>
    <col min="48" max="16384" width="9.00390625" style="29" customWidth="1"/>
  </cols>
  <sheetData>
    <row r="1" ht="6.75" customHeight="1"/>
    <row r="2" ht="27" customHeight="1">
      <c r="B2" s="147" t="s">
        <v>164</v>
      </c>
    </row>
    <row r="3" ht="31.5" customHeight="1">
      <c r="E3" s="79" t="s">
        <v>123</v>
      </c>
    </row>
    <row r="4" ht="13.5">
      <c r="E4" s="71"/>
    </row>
    <row r="5" spans="18:44" ht="27.75" customHeight="1">
      <c r="R5" s="67"/>
      <c r="S5" s="436" t="s">
        <v>0</v>
      </c>
      <c r="T5" s="436"/>
      <c r="U5" s="436"/>
      <c r="V5" s="436"/>
      <c r="W5" s="436"/>
      <c r="X5" s="436"/>
      <c r="Y5" s="436"/>
      <c r="Z5" s="437"/>
      <c r="AA5" s="437"/>
      <c r="AB5" s="438"/>
      <c r="AC5" s="438"/>
      <c r="AD5" s="438"/>
      <c r="AE5" s="31" t="s">
        <v>1</v>
      </c>
      <c r="AF5" s="551"/>
      <c r="AG5" s="551"/>
      <c r="AH5" s="551"/>
      <c r="AI5" s="551"/>
      <c r="AJ5" s="77" t="s">
        <v>103</v>
      </c>
      <c r="AK5" s="552"/>
      <c r="AL5" s="552"/>
      <c r="AM5" s="242"/>
      <c r="AN5" s="77" t="s">
        <v>2</v>
      </c>
      <c r="AO5" s="552"/>
      <c r="AP5" s="552"/>
      <c r="AQ5" s="77" t="s">
        <v>3</v>
      </c>
      <c r="AR5" s="31"/>
    </row>
    <row r="6" spans="3:44" ht="14.25" customHeight="1">
      <c r="C6" s="434" t="s">
        <v>104</v>
      </c>
      <c r="D6" s="435"/>
      <c r="E6" s="435"/>
      <c r="F6" s="435"/>
      <c r="G6" s="435"/>
      <c r="H6" s="435"/>
      <c r="I6" s="435"/>
      <c r="J6" s="435"/>
      <c r="K6" s="435"/>
      <c r="L6" s="435"/>
      <c r="M6" s="454" t="s">
        <v>4</v>
      </c>
      <c r="N6" s="454"/>
      <c r="O6" s="454"/>
      <c r="P6" s="454"/>
      <c r="R6" s="67"/>
      <c r="S6" s="67"/>
      <c r="T6" s="67"/>
      <c r="U6" s="67"/>
      <c r="V6" s="67"/>
      <c r="W6" s="67"/>
      <c r="X6" s="67"/>
      <c r="Y6" s="67"/>
      <c r="Z6" s="67"/>
      <c r="AA6" s="65"/>
      <c r="AB6" s="439" t="s">
        <v>5</v>
      </c>
      <c r="AC6" s="440"/>
      <c r="AD6" s="440"/>
      <c r="AE6" s="440"/>
      <c r="AF6" s="440"/>
      <c r="AG6" s="440"/>
      <c r="AH6" s="440"/>
      <c r="AI6" s="441"/>
      <c r="AJ6" s="426" t="s">
        <v>6</v>
      </c>
      <c r="AK6" s="426"/>
      <c r="AL6" s="426"/>
      <c r="AM6" s="426"/>
      <c r="AN6" s="426"/>
      <c r="AO6" s="426"/>
      <c r="AP6" s="426"/>
      <c r="AQ6" s="426"/>
      <c r="AR6" s="426"/>
    </row>
    <row r="7" spans="3:44" ht="17.25" customHeight="1">
      <c r="C7" s="433" t="s">
        <v>7</v>
      </c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R7" s="78"/>
      <c r="S7" s="594" t="s">
        <v>124</v>
      </c>
      <c r="T7" s="594"/>
      <c r="U7" s="594"/>
      <c r="V7" s="594"/>
      <c r="W7" s="594"/>
      <c r="X7" s="594"/>
      <c r="Y7" s="594"/>
      <c r="Z7" s="594"/>
      <c r="AA7" s="34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</row>
    <row r="8" spans="3:44" ht="13.5"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R8" s="68"/>
      <c r="S8" s="594"/>
      <c r="T8" s="594"/>
      <c r="U8" s="594"/>
      <c r="V8" s="594"/>
      <c r="W8" s="594"/>
      <c r="X8" s="594"/>
      <c r="Y8" s="594"/>
      <c r="Z8" s="594"/>
      <c r="AA8" s="34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</row>
    <row r="9" spans="3:16" ht="12.75" customHeight="1"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</row>
    <row r="10" spans="3:44" ht="22.5" customHeight="1">
      <c r="C10" s="540" t="s">
        <v>8</v>
      </c>
      <c r="D10" s="541"/>
      <c r="E10" s="542"/>
      <c r="F10" s="543" t="s">
        <v>13</v>
      </c>
      <c r="G10" s="545"/>
      <c r="H10" s="547" t="s">
        <v>105</v>
      </c>
      <c r="I10" s="549">
        <v>1</v>
      </c>
      <c r="J10" s="545">
        <v>5</v>
      </c>
      <c r="K10" s="547">
        <v>8</v>
      </c>
      <c r="L10" s="549">
        <v>7</v>
      </c>
      <c r="M10" s="545">
        <v>6</v>
      </c>
      <c r="N10" s="547">
        <v>0</v>
      </c>
      <c r="O10" s="549">
        <v>0</v>
      </c>
      <c r="P10" s="545">
        <v>0</v>
      </c>
      <c r="R10" s="72" t="s">
        <v>9</v>
      </c>
      <c r="S10" s="539" t="s">
        <v>106</v>
      </c>
      <c r="T10" s="539"/>
      <c r="U10" s="73" t="s">
        <v>10</v>
      </c>
      <c r="V10" s="73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J10" s="455" t="s">
        <v>11</v>
      </c>
      <c r="AK10" s="455"/>
      <c r="AL10" s="455"/>
      <c r="AM10" s="455"/>
      <c r="AN10" s="455"/>
      <c r="AO10" s="427" t="s">
        <v>107</v>
      </c>
      <c r="AP10" s="427"/>
      <c r="AQ10" s="427"/>
      <c r="AR10" s="427"/>
    </row>
    <row r="11" spans="3:44" ht="22.5" customHeight="1">
      <c r="C11" s="557" t="s">
        <v>12</v>
      </c>
      <c r="D11" s="558"/>
      <c r="E11" s="559"/>
      <c r="F11" s="544"/>
      <c r="G11" s="546"/>
      <c r="H11" s="548"/>
      <c r="I11" s="550"/>
      <c r="J11" s="546"/>
      <c r="K11" s="548"/>
      <c r="L11" s="550"/>
      <c r="M11" s="546"/>
      <c r="N11" s="548"/>
      <c r="O11" s="550"/>
      <c r="P11" s="546"/>
      <c r="R11" s="72" t="s">
        <v>14</v>
      </c>
      <c r="S11" s="560" t="s">
        <v>108</v>
      </c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J11" s="561" t="s">
        <v>15</v>
      </c>
      <c r="AK11" s="562" t="s">
        <v>16</v>
      </c>
      <c r="AL11" s="563"/>
      <c r="AM11" s="563"/>
      <c r="AN11" s="563"/>
      <c r="AO11" s="563"/>
      <c r="AP11" s="563"/>
      <c r="AQ11" s="563"/>
      <c r="AR11" s="564"/>
    </row>
    <row r="12" spans="3:44" ht="18.75" customHeight="1">
      <c r="C12" s="565" t="s">
        <v>17</v>
      </c>
      <c r="D12" s="566"/>
      <c r="E12" s="567"/>
      <c r="F12" s="574" t="s">
        <v>13</v>
      </c>
      <c r="G12" s="577" t="s">
        <v>13</v>
      </c>
      <c r="H12" s="574" t="s">
        <v>13</v>
      </c>
      <c r="I12" s="580" t="s">
        <v>105</v>
      </c>
      <c r="J12" s="553">
        <v>1</v>
      </c>
      <c r="K12" s="583">
        <v>1</v>
      </c>
      <c r="L12" s="580">
        <v>7</v>
      </c>
      <c r="M12" s="553">
        <v>6</v>
      </c>
      <c r="N12" s="583">
        <v>0</v>
      </c>
      <c r="O12" s="580">
        <v>0</v>
      </c>
      <c r="P12" s="553">
        <v>0</v>
      </c>
      <c r="R12" s="72" t="s">
        <v>18</v>
      </c>
      <c r="S12" s="586" t="s">
        <v>109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7"/>
      <c r="AG12" s="587"/>
      <c r="AH12" s="587"/>
      <c r="AJ12" s="561"/>
      <c r="AK12" s="537" t="s">
        <v>326</v>
      </c>
      <c r="AL12" s="538"/>
      <c r="AM12" s="538"/>
      <c r="AN12" s="418"/>
      <c r="AO12" s="74" t="s">
        <v>19</v>
      </c>
      <c r="AP12" s="591"/>
      <c r="AQ12" s="591"/>
      <c r="AR12" s="75" t="s">
        <v>20</v>
      </c>
    </row>
    <row r="13" spans="3:44" ht="13.5" customHeight="1">
      <c r="C13" s="568"/>
      <c r="D13" s="569"/>
      <c r="E13" s="570"/>
      <c r="F13" s="575"/>
      <c r="G13" s="578"/>
      <c r="H13" s="575"/>
      <c r="I13" s="581"/>
      <c r="J13" s="554"/>
      <c r="K13" s="584"/>
      <c r="L13" s="581"/>
      <c r="M13" s="554"/>
      <c r="N13" s="584"/>
      <c r="O13" s="581"/>
      <c r="P13" s="554"/>
      <c r="R13" s="588" t="s">
        <v>21</v>
      </c>
      <c r="S13" s="588"/>
      <c r="T13" s="589" t="s">
        <v>110</v>
      </c>
      <c r="U13" s="589"/>
      <c r="V13" s="589"/>
      <c r="W13" s="589"/>
      <c r="X13" s="588" t="s">
        <v>22</v>
      </c>
      <c r="Y13" s="588"/>
      <c r="Z13" s="588"/>
      <c r="AA13" s="590" t="s">
        <v>111</v>
      </c>
      <c r="AB13" s="590"/>
      <c r="AC13" s="590"/>
      <c r="AD13" s="590"/>
      <c r="AE13" s="590"/>
      <c r="AF13" s="590"/>
      <c r="AG13" s="590"/>
      <c r="AH13" s="590"/>
      <c r="AJ13" s="561"/>
      <c r="AK13" s="537" t="s">
        <v>327</v>
      </c>
      <c r="AL13" s="538"/>
      <c r="AM13" s="420"/>
      <c r="AN13" s="421" t="s">
        <v>329</v>
      </c>
      <c r="AO13" s="422"/>
      <c r="AP13" s="419" t="s">
        <v>330</v>
      </c>
      <c r="AQ13" s="419"/>
      <c r="AR13" s="423" t="s">
        <v>25</v>
      </c>
    </row>
    <row r="14" spans="3:44" ht="13.5" customHeight="1">
      <c r="C14" s="571"/>
      <c r="D14" s="572"/>
      <c r="E14" s="573"/>
      <c r="F14" s="576"/>
      <c r="G14" s="579"/>
      <c r="H14" s="576"/>
      <c r="I14" s="582"/>
      <c r="J14" s="555"/>
      <c r="K14" s="585"/>
      <c r="L14" s="582"/>
      <c r="M14" s="555"/>
      <c r="N14" s="585"/>
      <c r="O14" s="582"/>
      <c r="P14" s="555"/>
      <c r="R14" s="588"/>
      <c r="S14" s="588"/>
      <c r="T14" s="589"/>
      <c r="U14" s="589"/>
      <c r="V14" s="589"/>
      <c r="W14" s="589"/>
      <c r="X14" s="588"/>
      <c r="Y14" s="588"/>
      <c r="Z14" s="588"/>
      <c r="AA14" s="590"/>
      <c r="AB14" s="590"/>
      <c r="AC14" s="590"/>
      <c r="AD14" s="590"/>
      <c r="AE14" s="590"/>
      <c r="AF14" s="590"/>
      <c r="AG14" s="590"/>
      <c r="AH14" s="590"/>
      <c r="AJ14" s="561"/>
      <c r="AK14" s="592" t="s">
        <v>328</v>
      </c>
      <c r="AL14" s="593"/>
      <c r="AM14" s="243"/>
      <c r="AN14" s="424" t="s">
        <v>23</v>
      </c>
      <c r="AO14" s="76"/>
      <c r="AP14" s="424" t="s">
        <v>24</v>
      </c>
      <c r="AQ14" s="76"/>
      <c r="AR14" s="425" t="s">
        <v>25</v>
      </c>
    </row>
    <row r="16" spans="3:44" ht="23.25" customHeight="1">
      <c r="C16" s="481" t="s">
        <v>26</v>
      </c>
      <c r="D16" s="482"/>
      <c r="E16" s="483"/>
      <c r="F16" s="469" t="s">
        <v>112</v>
      </c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1"/>
      <c r="S16" s="439" t="s">
        <v>27</v>
      </c>
      <c r="T16" s="441"/>
      <c r="U16" s="439" t="s">
        <v>113</v>
      </c>
      <c r="V16" s="441"/>
      <c r="Y16" s="439" t="s">
        <v>36</v>
      </c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1"/>
    </row>
    <row r="17" spans="3:44" ht="12.75" customHeight="1">
      <c r="C17" s="481" t="s">
        <v>28</v>
      </c>
      <c r="D17" s="482"/>
      <c r="E17" s="483"/>
      <c r="F17" s="494" t="s">
        <v>114</v>
      </c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6"/>
      <c r="Y17" s="502" t="s">
        <v>61</v>
      </c>
      <c r="Z17" s="505" t="s">
        <v>37</v>
      </c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7"/>
    </row>
    <row r="18" spans="3:44" ht="12.75" customHeight="1">
      <c r="C18" s="442" t="s">
        <v>29</v>
      </c>
      <c r="D18" s="443"/>
      <c r="E18" s="444"/>
      <c r="F18" s="497" t="s">
        <v>22</v>
      </c>
      <c r="G18" s="498"/>
      <c r="H18" s="498"/>
      <c r="I18" s="488" t="s">
        <v>115</v>
      </c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9"/>
      <c r="Y18" s="503"/>
      <c r="Z18" s="508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10"/>
    </row>
    <row r="19" spans="3:44" ht="12.75" customHeight="1">
      <c r="C19" s="445"/>
      <c r="D19" s="446"/>
      <c r="E19" s="447"/>
      <c r="F19" s="499"/>
      <c r="G19" s="500"/>
      <c r="H19" s="500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501"/>
      <c r="Y19" s="503"/>
      <c r="Z19" s="508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10"/>
    </row>
    <row r="20" spans="3:44" ht="12.75" customHeight="1">
      <c r="C20" s="445"/>
      <c r="D20" s="446"/>
      <c r="E20" s="447"/>
      <c r="F20" s="499" t="s">
        <v>30</v>
      </c>
      <c r="G20" s="500"/>
      <c r="H20" s="500"/>
      <c r="I20" s="468" t="s">
        <v>116</v>
      </c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501"/>
      <c r="Y20" s="503"/>
      <c r="Z20" s="508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10"/>
    </row>
    <row r="21" spans="3:44" ht="12.75" customHeight="1">
      <c r="C21" s="448"/>
      <c r="D21" s="449"/>
      <c r="E21" s="450"/>
      <c r="F21" s="525"/>
      <c r="G21" s="526"/>
      <c r="H21" s="526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2"/>
      <c r="Y21" s="503"/>
      <c r="Z21" s="508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10"/>
    </row>
    <row r="22" spans="3:44" ht="12.75" customHeight="1">
      <c r="C22" s="442" t="s">
        <v>31</v>
      </c>
      <c r="D22" s="443"/>
      <c r="E22" s="444"/>
      <c r="F22" s="493" t="s">
        <v>117</v>
      </c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9"/>
      <c r="Y22" s="503"/>
      <c r="Z22" s="508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10"/>
    </row>
    <row r="23" spans="3:44" ht="12.75" customHeight="1">
      <c r="C23" s="448"/>
      <c r="D23" s="449"/>
      <c r="E23" s="450"/>
      <c r="F23" s="490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2"/>
      <c r="Y23" s="503"/>
      <c r="Z23" s="508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10"/>
    </row>
    <row r="24" spans="3:44" ht="12.75" customHeight="1">
      <c r="C24" s="442" t="s">
        <v>32</v>
      </c>
      <c r="D24" s="443"/>
      <c r="E24" s="444"/>
      <c r="F24" s="487" t="s">
        <v>118</v>
      </c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9"/>
      <c r="Y24" s="503"/>
      <c r="Z24" s="508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10"/>
    </row>
    <row r="25" spans="3:44" ht="12.75" customHeight="1">
      <c r="C25" s="448"/>
      <c r="D25" s="449"/>
      <c r="E25" s="450"/>
      <c r="F25" s="490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2"/>
      <c r="Y25" s="503"/>
      <c r="Z25" s="508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10"/>
    </row>
    <row r="26" spans="3:44" ht="12.75" customHeight="1">
      <c r="C26" s="442" t="s">
        <v>33</v>
      </c>
      <c r="D26" s="443"/>
      <c r="E26" s="444"/>
      <c r="F26" s="487" t="s">
        <v>119</v>
      </c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9"/>
      <c r="Y26" s="503"/>
      <c r="Z26" s="508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10"/>
    </row>
    <row r="27" spans="3:44" ht="12.75" customHeight="1">
      <c r="C27" s="448"/>
      <c r="D27" s="449"/>
      <c r="E27" s="450"/>
      <c r="F27" s="490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2"/>
      <c r="Y27" s="503"/>
      <c r="Z27" s="508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10"/>
    </row>
    <row r="28" spans="3:44" ht="12.75" customHeight="1">
      <c r="C28" s="442" t="s">
        <v>34</v>
      </c>
      <c r="D28" s="443"/>
      <c r="E28" s="444"/>
      <c r="F28" s="487" t="s">
        <v>120</v>
      </c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9"/>
      <c r="Y28" s="503"/>
      <c r="Z28" s="508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10"/>
    </row>
    <row r="29" spans="3:44" ht="12.75" customHeight="1">
      <c r="C29" s="448"/>
      <c r="D29" s="449"/>
      <c r="E29" s="450"/>
      <c r="F29" s="490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2"/>
      <c r="Y29" s="503"/>
      <c r="Z29" s="508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10"/>
    </row>
    <row r="30" spans="3:44" ht="12.75" customHeight="1">
      <c r="C30" s="442" t="s">
        <v>35</v>
      </c>
      <c r="D30" s="443"/>
      <c r="E30" s="444"/>
      <c r="F30" s="487" t="s">
        <v>121</v>
      </c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9"/>
      <c r="Y30" s="503"/>
      <c r="Z30" s="508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10"/>
    </row>
    <row r="31" spans="3:44" ht="12.75" customHeight="1">
      <c r="C31" s="448"/>
      <c r="D31" s="449"/>
      <c r="E31" s="450"/>
      <c r="F31" s="490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2"/>
      <c r="Y31" s="503"/>
      <c r="Z31" s="508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10"/>
    </row>
    <row r="32" spans="25:44" ht="13.5">
      <c r="Y32" s="504"/>
      <c r="Z32" s="511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3"/>
    </row>
    <row r="33" spans="3:44" ht="13.5">
      <c r="C33" s="527" t="s">
        <v>60</v>
      </c>
      <c r="D33" s="532" t="s">
        <v>97</v>
      </c>
      <c r="E33" s="426"/>
      <c r="F33" s="426"/>
      <c r="G33" s="426"/>
      <c r="H33" s="426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Y33" s="502" t="s">
        <v>38</v>
      </c>
      <c r="Z33" s="515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7"/>
    </row>
    <row r="34" spans="3:44" ht="13.5">
      <c r="C34" s="528"/>
      <c r="D34" s="533"/>
      <c r="E34" s="426"/>
      <c r="F34" s="426"/>
      <c r="G34" s="426"/>
      <c r="H34" s="426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Y34" s="503"/>
      <c r="Z34" s="518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19"/>
      <c r="AR34" s="520"/>
    </row>
    <row r="35" spans="3:44" ht="13.5">
      <c r="C35" s="528"/>
      <c r="D35" s="533"/>
      <c r="E35" s="426"/>
      <c r="F35" s="426"/>
      <c r="G35" s="426"/>
      <c r="H35" s="426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Y35" s="503"/>
      <c r="Z35" s="518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20"/>
    </row>
    <row r="36" spans="3:44" ht="13.5">
      <c r="C36" s="528"/>
      <c r="D36" s="534"/>
      <c r="E36" s="426"/>
      <c r="F36" s="426"/>
      <c r="G36" s="426"/>
      <c r="H36" s="426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Y36" s="503"/>
      <c r="Z36" s="518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20"/>
    </row>
    <row r="37" spans="3:44" ht="13.5">
      <c r="C37" s="528"/>
      <c r="D37" s="527" t="s">
        <v>39</v>
      </c>
      <c r="E37" s="426"/>
      <c r="F37" s="426"/>
      <c r="G37" s="426"/>
      <c r="H37" s="426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Y37" s="503"/>
      <c r="Z37" s="518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19"/>
      <c r="AR37" s="520"/>
    </row>
    <row r="38" spans="3:44" ht="13.5">
      <c r="C38" s="528"/>
      <c r="D38" s="528"/>
      <c r="E38" s="426"/>
      <c r="F38" s="426"/>
      <c r="G38" s="426"/>
      <c r="H38" s="426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Y38" s="503"/>
      <c r="Z38" s="518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20"/>
    </row>
    <row r="39" spans="3:44" ht="13.5">
      <c r="C39" s="528"/>
      <c r="D39" s="529"/>
      <c r="E39" s="426"/>
      <c r="F39" s="426"/>
      <c r="G39" s="426"/>
      <c r="H39" s="426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Y39" s="503"/>
      <c r="Z39" s="518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20"/>
    </row>
    <row r="40" spans="3:44" ht="13.5">
      <c r="C40" s="528"/>
      <c r="D40" s="481" t="s">
        <v>40</v>
      </c>
      <c r="E40" s="482"/>
      <c r="F40" s="482"/>
      <c r="G40" s="530"/>
      <c r="H40" s="530"/>
      <c r="I40" s="38" t="s">
        <v>23</v>
      </c>
      <c r="J40" s="63"/>
      <c r="K40" s="38" t="s">
        <v>24</v>
      </c>
      <c r="L40" s="63"/>
      <c r="M40" s="38" t="s">
        <v>25</v>
      </c>
      <c r="N40" s="66"/>
      <c r="O40" s="481" t="s">
        <v>41</v>
      </c>
      <c r="P40" s="482"/>
      <c r="Q40" s="482"/>
      <c r="R40" s="482"/>
      <c r="S40" s="535"/>
      <c r="T40" s="530"/>
      <c r="U40" s="536"/>
      <c r="V40" s="66" t="s">
        <v>42</v>
      </c>
      <c r="Y40" s="503"/>
      <c r="Z40" s="518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20"/>
    </row>
    <row r="41" spans="3:44" ht="13.5">
      <c r="C41" s="529"/>
      <c r="D41" s="481" t="s">
        <v>43</v>
      </c>
      <c r="E41" s="482"/>
      <c r="F41" s="482"/>
      <c r="G41" s="530"/>
      <c r="H41" s="530"/>
      <c r="I41" s="38" t="s">
        <v>23</v>
      </c>
      <c r="J41" s="63"/>
      <c r="K41" s="38" t="s">
        <v>24</v>
      </c>
      <c r="L41" s="63"/>
      <c r="M41" s="38" t="s">
        <v>25</v>
      </c>
      <c r="N41" s="66"/>
      <c r="O41" s="481" t="s">
        <v>44</v>
      </c>
      <c r="P41" s="482"/>
      <c r="Q41" s="482"/>
      <c r="R41" s="482"/>
      <c r="S41" s="524"/>
      <c r="T41" s="63" t="s">
        <v>45</v>
      </c>
      <c r="U41" s="64"/>
      <c r="V41" s="66" t="s">
        <v>46</v>
      </c>
      <c r="Y41" s="514"/>
      <c r="Z41" s="521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3"/>
    </row>
  </sheetData>
  <sheetProtection/>
  <mergeCells count="94">
    <mergeCell ref="G41:H41"/>
    <mergeCell ref="C30:E31"/>
    <mergeCell ref="F30:V31"/>
    <mergeCell ref="C33:C41"/>
    <mergeCell ref="D33:D36"/>
    <mergeCell ref="E33:H36"/>
    <mergeCell ref="S7:Z8"/>
    <mergeCell ref="Y33:Y41"/>
    <mergeCell ref="Z33:AR41"/>
    <mergeCell ref="D37:D39"/>
    <mergeCell ref="E37:H39"/>
    <mergeCell ref="D40:F40"/>
    <mergeCell ref="G40:H40"/>
    <mergeCell ref="O40:S40"/>
    <mergeCell ref="T40:U40"/>
    <mergeCell ref="D41:F41"/>
    <mergeCell ref="C22:E23"/>
    <mergeCell ref="F22:V23"/>
    <mergeCell ref="I33:V39"/>
    <mergeCell ref="O41:S41"/>
    <mergeCell ref="C24:E25"/>
    <mergeCell ref="F24:V25"/>
    <mergeCell ref="C26:E27"/>
    <mergeCell ref="F26:V27"/>
    <mergeCell ref="C28:E29"/>
    <mergeCell ref="F28:V29"/>
    <mergeCell ref="S16:T16"/>
    <mergeCell ref="U16:V16"/>
    <mergeCell ref="Y16:AR16"/>
    <mergeCell ref="F18:H19"/>
    <mergeCell ref="I18:V19"/>
    <mergeCell ref="F20:H21"/>
    <mergeCell ref="I20:V21"/>
    <mergeCell ref="AP12:AQ12"/>
    <mergeCell ref="AK14:AL14"/>
    <mergeCell ref="AK13:AL13"/>
    <mergeCell ref="C17:E17"/>
    <mergeCell ref="F17:V17"/>
    <mergeCell ref="Y17:Y32"/>
    <mergeCell ref="Z17:AR32"/>
    <mergeCell ref="C18:E21"/>
    <mergeCell ref="C16:E16"/>
    <mergeCell ref="F16:R16"/>
    <mergeCell ref="S12:AE12"/>
    <mergeCell ref="AF12:AH12"/>
    <mergeCell ref="R13:S14"/>
    <mergeCell ref="T13:W14"/>
    <mergeCell ref="X13:Z14"/>
    <mergeCell ref="AA13:AH14"/>
    <mergeCell ref="P10:P11"/>
    <mergeCell ref="H12:H14"/>
    <mergeCell ref="I12:I14"/>
    <mergeCell ref="J12:J14"/>
    <mergeCell ref="K12:K14"/>
    <mergeCell ref="L12:L14"/>
    <mergeCell ref="N12:N14"/>
    <mergeCell ref="O12:O14"/>
    <mergeCell ref="P12:P14"/>
    <mergeCell ref="C11:E11"/>
    <mergeCell ref="S11:AH11"/>
    <mergeCell ref="AJ11:AJ14"/>
    <mergeCell ref="AK11:AR11"/>
    <mergeCell ref="C12:E14"/>
    <mergeCell ref="F12:F14"/>
    <mergeCell ref="G12:G14"/>
    <mergeCell ref="L10:L11"/>
    <mergeCell ref="M10:M11"/>
    <mergeCell ref="N10:N11"/>
    <mergeCell ref="S5:Y5"/>
    <mergeCell ref="Z5:AD5"/>
    <mergeCell ref="AF5:AI5"/>
    <mergeCell ref="AK5:AL5"/>
    <mergeCell ref="AO5:AP5"/>
    <mergeCell ref="M12:M14"/>
    <mergeCell ref="W10:AH10"/>
    <mergeCell ref="AJ10:AN10"/>
    <mergeCell ref="AO10:AR10"/>
    <mergeCell ref="O10:O11"/>
    <mergeCell ref="F10:F11"/>
    <mergeCell ref="G10:G11"/>
    <mergeCell ref="H10:H11"/>
    <mergeCell ref="I10:I11"/>
    <mergeCell ref="J10:J11"/>
    <mergeCell ref="K10:K11"/>
    <mergeCell ref="C6:L6"/>
    <mergeCell ref="M6:P6"/>
    <mergeCell ref="AB6:AI6"/>
    <mergeCell ref="AJ6:AR6"/>
    <mergeCell ref="AK12:AM12"/>
    <mergeCell ref="S10:T10"/>
    <mergeCell ref="C7:P9"/>
    <mergeCell ref="AB7:AI8"/>
    <mergeCell ref="AJ7:AR8"/>
    <mergeCell ref="C10:E10"/>
  </mergeCells>
  <printOptions/>
  <pageMargins left="0.4724409448818898" right="0" top="0.5118110236220472" bottom="0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0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5"/>
  <cols>
    <col min="1" max="1" width="0.85546875" style="0" customWidth="1"/>
    <col min="2" max="3" width="26.57421875" style="0" customWidth="1"/>
    <col min="4" max="4" width="8.421875" style="0" customWidth="1"/>
    <col min="5" max="5" width="6.421875" style="0" customWidth="1"/>
    <col min="6" max="6" width="5.421875" style="0" customWidth="1"/>
    <col min="7" max="7" width="14.7109375" style="0" customWidth="1"/>
    <col min="8" max="8" width="14.28125" style="0" customWidth="1"/>
    <col min="9" max="9" width="15.421875" style="0" customWidth="1"/>
    <col min="10" max="10" width="9.57421875" style="0" customWidth="1"/>
    <col min="11" max="11" width="16.7109375" style="0" customWidth="1"/>
    <col min="12" max="12" width="0.85546875" style="0" customWidth="1"/>
  </cols>
  <sheetData>
    <row r="1" spans="1:12" ht="34.5" customHeight="1">
      <c r="A1" s="595" t="s">
        <v>48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2" spans="2:11" ht="24.75" customHeight="1">
      <c r="B2" s="2" t="s">
        <v>49</v>
      </c>
      <c r="C2" s="2" t="s">
        <v>50</v>
      </c>
      <c r="D2" s="597" t="s">
        <v>51</v>
      </c>
      <c r="E2" s="598"/>
      <c r="F2" s="3" t="s">
        <v>52</v>
      </c>
      <c r="G2" s="1" t="s">
        <v>53</v>
      </c>
      <c r="H2" s="4" t="s">
        <v>54</v>
      </c>
      <c r="I2" s="3" t="s">
        <v>55</v>
      </c>
      <c r="J2" s="5" t="s">
        <v>56</v>
      </c>
      <c r="K2" s="4" t="s">
        <v>54</v>
      </c>
    </row>
    <row r="3" spans="2:11" ht="36.75" customHeight="1">
      <c r="B3" s="49" t="s">
        <v>87</v>
      </c>
      <c r="C3" s="49" t="s">
        <v>63</v>
      </c>
      <c r="D3" s="50"/>
      <c r="E3" s="44"/>
      <c r="F3" s="51"/>
      <c r="G3" s="22"/>
      <c r="H3" s="6"/>
      <c r="I3" s="45"/>
      <c r="J3" s="25"/>
      <c r="K3" s="6"/>
    </row>
    <row r="4" spans="2:11" ht="36.75" customHeight="1">
      <c r="B4" s="52" t="s">
        <v>64</v>
      </c>
      <c r="C4" s="52" t="s">
        <v>13</v>
      </c>
      <c r="D4" s="53">
        <v>2728</v>
      </c>
      <c r="E4" s="44" t="s">
        <v>84</v>
      </c>
      <c r="F4" s="54" t="s">
        <v>65</v>
      </c>
      <c r="G4" s="22">
        <v>100</v>
      </c>
      <c r="H4" s="6">
        <f aca="true" t="shared" si="0" ref="H4:H27">$D4*$G4+IF($E4="",0,($E4/1000)*$G4)</f>
        <v>272800</v>
      </c>
      <c r="I4" s="23"/>
      <c r="J4" s="25"/>
      <c r="K4" s="6"/>
    </row>
    <row r="5" spans="2:11" ht="36.75" customHeight="1">
      <c r="B5" s="52" t="s">
        <v>66</v>
      </c>
      <c r="C5" s="52" t="s">
        <v>67</v>
      </c>
      <c r="D5" s="53">
        <v>967</v>
      </c>
      <c r="E5" s="44" t="s">
        <v>84</v>
      </c>
      <c r="F5" s="54" t="s">
        <v>68</v>
      </c>
      <c r="G5" s="22">
        <v>1000</v>
      </c>
      <c r="H5" s="6">
        <f t="shared" si="0"/>
        <v>967000</v>
      </c>
      <c r="I5" s="23" t="s">
        <v>57</v>
      </c>
      <c r="J5" s="25"/>
      <c r="K5" s="7" t="s">
        <v>13</v>
      </c>
    </row>
    <row r="6" spans="2:11" ht="36.75" customHeight="1">
      <c r="B6" s="52" t="s">
        <v>69</v>
      </c>
      <c r="C6" s="52" t="s">
        <v>13</v>
      </c>
      <c r="D6" s="53">
        <v>4837</v>
      </c>
      <c r="E6" s="44" t="s">
        <v>84</v>
      </c>
      <c r="F6" s="54" t="s">
        <v>70</v>
      </c>
      <c r="G6" s="22">
        <v>500</v>
      </c>
      <c r="H6" s="6">
        <f t="shared" si="0"/>
        <v>2418500</v>
      </c>
      <c r="I6" s="23" t="s">
        <v>57</v>
      </c>
      <c r="J6" s="25"/>
      <c r="K6" s="7" t="s">
        <v>13</v>
      </c>
    </row>
    <row r="7" spans="2:11" ht="36.75" customHeight="1">
      <c r="B7" s="52" t="s">
        <v>71</v>
      </c>
      <c r="C7" s="52" t="s">
        <v>72</v>
      </c>
      <c r="D7" s="53">
        <v>490</v>
      </c>
      <c r="E7" s="44" t="s">
        <v>84</v>
      </c>
      <c r="F7" s="54" t="s">
        <v>68</v>
      </c>
      <c r="G7" s="22">
        <v>1500</v>
      </c>
      <c r="H7" s="6">
        <f t="shared" si="0"/>
        <v>735000</v>
      </c>
      <c r="I7" s="45"/>
      <c r="J7" s="25"/>
      <c r="K7" s="6">
        <v>0</v>
      </c>
    </row>
    <row r="8" spans="2:11" ht="36.75" customHeight="1">
      <c r="B8" s="52" t="s">
        <v>73</v>
      </c>
      <c r="C8" s="52" t="s">
        <v>74</v>
      </c>
      <c r="D8" s="53">
        <v>242</v>
      </c>
      <c r="E8" s="44" t="s">
        <v>84</v>
      </c>
      <c r="F8" s="54" t="s">
        <v>68</v>
      </c>
      <c r="G8" s="22">
        <v>5000</v>
      </c>
      <c r="H8" s="6">
        <f t="shared" si="0"/>
        <v>1210000</v>
      </c>
      <c r="I8" s="45"/>
      <c r="J8" s="25"/>
      <c r="K8" s="6"/>
    </row>
    <row r="9" spans="2:11" ht="36.75" customHeight="1">
      <c r="B9" s="52" t="s">
        <v>75</v>
      </c>
      <c r="C9" s="52" t="s">
        <v>72</v>
      </c>
      <c r="D9" s="53">
        <v>490</v>
      </c>
      <c r="E9" s="44" t="s">
        <v>85</v>
      </c>
      <c r="F9" s="54" t="s">
        <v>68</v>
      </c>
      <c r="G9" s="22">
        <v>1500</v>
      </c>
      <c r="H9" s="6">
        <f t="shared" si="0"/>
        <v>735000</v>
      </c>
      <c r="I9" s="45"/>
      <c r="J9" s="25"/>
      <c r="K9" s="6"/>
    </row>
    <row r="10" spans="2:11" ht="36.75" customHeight="1">
      <c r="B10" s="52" t="s">
        <v>76</v>
      </c>
      <c r="C10" s="52" t="s">
        <v>13</v>
      </c>
      <c r="D10" s="53">
        <v>266</v>
      </c>
      <c r="E10" s="44" t="s">
        <v>85</v>
      </c>
      <c r="F10" s="54" t="s">
        <v>68</v>
      </c>
      <c r="G10" s="22">
        <v>4500</v>
      </c>
      <c r="H10" s="6">
        <f t="shared" si="0"/>
        <v>1197000</v>
      </c>
      <c r="I10" s="23" t="s">
        <v>57</v>
      </c>
      <c r="J10" s="25"/>
      <c r="K10" s="6"/>
    </row>
    <row r="11" spans="2:14" ht="36.75" customHeight="1">
      <c r="B11" s="52" t="s">
        <v>81</v>
      </c>
      <c r="C11" s="23"/>
      <c r="D11" s="56">
        <v>1</v>
      </c>
      <c r="E11" s="44"/>
      <c r="F11" s="54" t="s">
        <v>82</v>
      </c>
      <c r="G11" s="22"/>
      <c r="H11" s="6">
        <v>-300</v>
      </c>
      <c r="I11" s="23" t="s">
        <v>57</v>
      </c>
      <c r="J11" s="25"/>
      <c r="K11" s="6"/>
      <c r="L11" s="8"/>
      <c r="M11" s="8"/>
      <c r="N11" s="9"/>
    </row>
    <row r="12" spans="2:11" ht="36.75" customHeight="1">
      <c r="B12" s="52"/>
      <c r="C12" s="52"/>
      <c r="D12" s="53"/>
      <c r="E12" s="44"/>
      <c r="F12" s="54"/>
      <c r="G12" s="22"/>
      <c r="H12" s="6"/>
      <c r="I12" s="23"/>
      <c r="J12" s="25"/>
      <c r="K12" s="6"/>
    </row>
    <row r="13" spans="2:11" ht="36.75" customHeight="1">
      <c r="B13" s="23" t="s">
        <v>88</v>
      </c>
      <c r="C13" s="23"/>
      <c r="D13" s="46"/>
      <c r="E13" s="44"/>
      <c r="F13" s="55"/>
      <c r="G13" s="22"/>
      <c r="H13" s="6">
        <f>SUM(H4:H12)</f>
        <v>7535000</v>
      </c>
      <c r="I13" s="23" t="s">
        <v>57</v>
      </c>
      <c r="J13" s="25"/>
      <c r="K13" s="7" t="s">
        <v>13</v>
      </c>
    </row>
    <row r="14" spans="2:14" ht="36.75" customHeight="1">
      <c r="B14" s="42"/>
      <c r="C14" s="42"/>
      <c r="D14" s="46"/>
      <c r="E14" s="48"/>
      <c r="F14" s="45"/>
      <c r="G14" s="22"/>
      <c r="H14" s="6">
        <f>$D14*$G14+IF($E14="",0,($E14/1000)*$G14)</f>
        <v>0</v>
      </c>
      <c r="I14" s="23" t="s">
        <v>57</v>
      </c>
      <c r="J14" s="25"/>
      <c r="K14" s="7" t="s">
        <v>13</v>
      </c>
      <c r="L14" s="8"/>
      <c r="M14" s="9"/>
      <c r="N14" s="9"/>
    </row>
    <row r="15" spans="2:14" ht="36.75" customHeight="1">
      <c r="B15" s="42"/>
      <c r="C15" s="42"/>
      <c r="D15" s="46"/>
      <c r="E15" s="48"/>
      <c r="F15" s="45"/>
      <c r="G15" s="22"/>
      <c r="H15" s="6">
        <f>$D15*$G15+IF($E15="",0,($E15/1000)*$G15)</f>
        <v>0</v>
      </c>
      <c r="I15" s="23" t="s">
        <v>57</v>
      </c>
      <c r="J15" s="25"/>
      <c r="K15" s="7" t="s">
        <v>13</v>
      </c>
      <c r="L15" s="8"/>
      <c r="M15" s="9"/>
      <c r="N15" s="9"/>
    </row>
    <row r="16" spans="2:11" ht="36.75" customHeight="1">
      <c r="B16" s="23"/>
      <c r="C16" s="23"/>
      <c r="D16" s="46"/>
      <c r="E16" s="44"/>
      <c r="F16" s="55"/>
      <c r="G16" s="22"/>
      <c r="H16" s="6">
        <f t="shared" si="0"/>
        <v>0</v>
      </c>
      <c r="I16" s="23" t="s">
        <v>57</v>
      </c>
      <c r="J16" s="25"/>
      <c r="K16" s="7" t="s">
        <v>13</v>
      </c>
    </row>
    <row r="17" spans="2:11" ht="36.75" customHeight="1">
      <c r="B17" s="49" t="s">
        <v>89</v>
      </c>
      <c r="C17" s="23"/>
      <c r="D17" s="43"/>
      <c r="E17" s="44"/>
      <c r="F17" s="55"/>
      <c r="G17" s="22"/>
      <c r="H17" s="6">
        <f t="shared" si="0"/>
        <v>0</v>
      </c>
      <c r="I17" s="45"/>
      <c r="J17" s="25"/>
      <c r="K17" s="6"/>
    </row>
    <row r="18" spans="2:11" ht="36.75" customHeight="1">
      <c r="B18" s="52" t="s">
        <v>77</v>
      </c>
      <c r="C18" s="23"/>
      <c r="D18" s="56">
        <v>980</v>
      </c>
      <c r="E18" s="44"/>
      <c r="F18" s="54" t="s">
        <v>65</v>
      </c>
      <c r="G18" s="22">
        <v>1500</v>
      </c>
      <c r="H18" s="6">
        <f t="shared" si="0"/>
        <v>1470000</v>
      </c>
      <c r="I18" s="45"/>
      <c r="J18" s="25"/>
      <c r="K18" s="6"/>
    </row>
    <row r="19" spans="2:11" ht="36.75" customHeight="1">
      <c r="B19" s="52" t="s">
        <v>78</v>
      </c>
      <c r="C19" s="23"/>
      <c r="D19" s="56">
        <v>1748</v>
      </c>
      <c r="E19" s="44"/>
      <c r="F19" s="54" t="s">
        <v>65</v>
      </c>
      <c r="G19" s="22">
        <v>1600</v>
      </c>
      <c r="H19" s="6">
        <f t="shared" si="0"/>
        <v>2796800</v>
      </c>
      <c r="I19" s="45"/>
      <c r="J19" s="25"/>
      <c r="K19" s="6"/>
    </row>
    <row r="20" spans="1:42" ht="36.75" customHeight="1">
      <c r="A20" s="8"/>
      <c r="B20" s="52" t="s">
        <v>79</v>
      </c>
      <c r="C20" s="23"/>
      <c r="D20" s="56">
        <v>3</v>
      </c>
      <c r="E20" s="44"/>
      <c r="F20" s="54" t="s">
        <v>80</v>
      </c>
      <c r="G20" s="22">
        <v>550000</v>
      </c>
      <c r="H20" s="6">
        <f t="shared" si="0"/>
        <v>1650000</v>
      </c>
      <c r="I20" s="23" t="s">
        <v>57</v>
      </c>
      <c r="J20" s="25"/>
      <c r="K20" s="6"/>
      <c r="L20" s="8"/>
      <c r="M20" s="8"/>
      <c r="N20" s="9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14" ht="36.75" customHeight="1">
      <c r="B21" s="52" t="s">
        <v>81</v>
      </c>
      <c r="C21" s="23"/>
      <c r="D21" s="56">
        <v>1</v>
      </c>
      <c r="E21" s="44"/>
      <c r="F21" s="54" t="s">
        <v>82</v>
      </c>
      <c r="G21" s="22"/>
      <c r="H21" s="6">
        <v>-800</v>
      </c>
      <c r="I21" s="23" t="s">
        <v>57</v>
      </c>
      <c r="J21" s="25"/>
      <c r="K21" s="6"/>
      <c r="L21" s="8"/>
      <c r="M21" s="8"/>
      <c r="N21" s="9"/>
    </row>
    <row r="22" spans="2:14" ht="36.75" customHeight="1">
      <c r="B22" s="23"/>
      <c r="C22" s="23"/>
      <c r="D22" s="43"/>
      <c r="E22" s="44"/>
      <c r="F22" s="55"/>
      <c r="G22" s="22"/>
      <c r="H22" s="6">
        <f t="shared" si="0"/>
        <v>0</v>
      </c>
      <c r="I22" s="23" t="s">
        <v>57</v>
      </c>
      <c r="J22" s="25"/>
      <c r="K22" s="6"/>
      <c r="L22" s="8"/>
      <c r="M22" s="8"/>
      <c r="N22" s="9"/>
    </row>
    <row r="23" spans="2:14" ht="36.75" customHeight="1">
      <c r="B23" s="23" t="s">
        <v>86</v>
      </c>
      <c r="C23" s="23"/>
      <c r="D23" s="46"/>
      <c r="E23" s="44"/>
      <c r="F23" s="55"/>
      <c r="G23" s="22"/>
      <c r="H23" s="6">
        <f>SUM(H18:H22)</f>
        <v>5916000</v>
      </c>
      <c r="I23" s="23" t="s">
        <v>57</v>
      </c>
      <c r="J23" s="25"/>
      <c r="K23" s="7" t="s">
        <v>13</v>
      </c>
      <c r="L23" s="8"/>
      <c r="M23" s="9"/>
      <c r="N23" s="9"/>
    </row>
    <row r="24" spans="2:14" ht="36.75" customHeight="1">
      <c r="B24" s="23"/>
      <c r="C24" s="23"/>
      <c r="D24" s="46"/>
      <c r="E24" s="47"/>
      <c r="F24" s="55"/>
      <c r="G24" s="22"/>
      <c r="H24" s="6">
        <f t="shared" si="0"/>
        <v>0</v>
      </c>
      <c r="I24" s="23" t="s">
        <v>57</v>
      </c>
      <c r="J24" s="25"/>
      <c r="K24" s="7" t="s">
        <v>13</v>
      </c>
      <c r="L24" s="8"/>
      <c r="M24" s="9"/>
      <c r="N24" s="9"/>
    </row>
    <row r="25" spans="2:14" ht="36.75" customHeight="1">
      <c r="B25" s="23" t="s">
        <v>90</v>
      </c>
      <c r="C25" s="23"/>
      <c r="D25" s="56">
        <v>1</v>
      </c>
      <c r="E25" s="44"/>
      <c r="F25" s="54" t="s">
        <v>82</v>
      </c>
      <c r="G25" s="22"/>
      <c r="H25" s="6">
        <v>1249000</v>
      </c>
      <c r="I25" s="23" t="s">
        <v>57</v>
      </c>
      <c r="J25" s="25"/>
      <c r="K25" s="7" t="s">
        <v>13</v>
      </c>
      <c r="L25" s="8"/>
      <c r="M25" s="9"/>
      <c r="N25" s="9"/>
    </row>
    <row r="26" spans="2:14" ht="36.75" customHeight="1">
      <c r="B26" s="23"/>
      <c r="C26" s="23"/>
      <c r="D26" s="46"/>
      <c r="E26" s="44"/>
      <c r="F26" s="55"/>
      <c r="G26" s="22"/>
      <c r="H26" s="6">
        <f t="shared" si="0"/>
        <v>0</v>
      </c>
      <c r="I26" s="23" t="s">
        <v>57</v>
      </c>
      <c r="J26" s="25"/>
      <c r="K26" s="7" t="s">
        <v>13</v>
      </c>
      <c r="L26" s="8"/>
      <c r="M26" s="9"/>
      <c r="N26" s="9"/>
    </row>
    <row r="27" spans="2:14" ht="36.75" customHeight="1">
      <c r="B27" s="23"/>
      <c r="C27" s="23"/>
      <c r="D27" s="43"/>
      <c r="E27" s="44"/>
      <c r="F27" s="55"/>
      <c r="G27" s="22"/>
      <c r="H27" s="6">
        <f t="shared" si="0"/>
        <v>0</v>
      </c>
      <c r="I27" s="23" t="s">
        <v>57</v>
      </c>
      <c r="J27" s="25"/>
      <c r="K27" s="6"/>
      <c r="L27" s="8"/>
      <c r="M27" s="8"/>
      <c r="N27" s="9"/>
    </row>
    <row r="28" spans="2:14" ht="36.75" customHeight="1">
      <c r="B28" s="23" t="s">
        <v>83</v>
      </c>
      <c r="C28" s="23"/>
      <c r="D28" s="46"/>
      <c r="E28" s="44"/>
      <c r="F28" s="55"/>
      <c r="G28" s="22"/>
      <c r="H28" s="6">
        <f>SUM(H25,H23,H13)</f>
        <v>14700000</v>
      </c>
      <c r="I28" s="23" t="s">
        <v>57</v>
      </c>
      <c r="J28" s="25"/>
      <c r="K28" s="7" t="s">
        <v>13</v>
      </c>
      <c r="L28" s="8"/>
      <c r="M28" s="9"/>
      <c r="N28" s="9"/>
    </row>
    <row r="29" spans="2:14" ht="36.75" customHeight="1">
      <c r="B29" s="42"/>
      <c r="C29" s="42"/>
      <c r="D29" s="43"/>
      <c r="E29" s="44"/>
      <c r="F29" s="45"/>
      <c r="G29" s="22"/>
      <c r="H29" s="6">
        <f>$D29*$G29+IF($E29="",0,($E29/1000)*$G29)</f>
        <v>0</v>
      </c>
      <c r="I29" s="23" t="s">
        <v>57</v>
      </c>
      <c r="J29" s="25"/>
      <c r="K29" s="6"/>
      <c r="L29" s="8"/>
      <c r="M29" s="8"/>
      <c r="N29" s="9"/>
    </row>
    <row r="30" spans="2:14" ht="36.75" customHeight="1">
      <c r="B30" s="42"/>
      <c r="C30" s="42"/>
      <c r="D30" s="46"/>
      <c r="E30" s="48"/>
      <c r="F30" s="45"/>
      <c r="G30" s="22"/>
      <c r="H30" s="6">
        <f>$D30*$G30+IF($E30="",0,($E30/1000)*$G30)</f>
        <v>0</v>
      </c>
      <c r="I30" s="23" t="s">
        <v>57</v>
      </c>
      <c r="J30" s="25"/>
      <c r="K30" s="7" t="s">
        <v>13</v>
      </c>
      <c r="L30" s="8"/>
      <c r="M30" s="9"/>
      <c r="N30" s="9"/>
    </row>
  </sheetData>
  <sheetProtection selectLockedCells="1"/>
  <mergeCells count="2">
    <mergeCell ref="A1:L1"/>
    <mergeCell ref="D2:E2"/>
  </mergeCells>
  <dataValidations count="2">
    <dataValidation allowBlank="1" showInputMessage="1" showErrorMessage="1" imeMode="on" sqref="F18:F21 B17:B21 F3:F12 B3:C10 B12:C12 B11 F25"/>
    <dataValidation allowBlank="1" showInputMessage="1" showErrorMessage="1" imeMode="off" sqref="D18:D21 D3:D12 D25"/>
  </dataValidation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Q52"/>
  <sheetViews>
    <sheetView zoomScale="75" zoomScaleNormal="75" zoomScalePageLayoutView="0" workbookViewId="0" topLeftCell="A52">
      <selection activeCell="A1" sqref="A1"/>
    </sheetView>
  </sheetViews>
  <sheetFormatPr defaultColWidth="9.140625" defaultRowHeight="15"/>
  <cols>
    <col min="1" max="1" width="5.7109375" style="0" customWidth="1"/>
    <col min="2" max="2" width="0.85546875" style="0" customWidth="1"/>
    <col min="3" max="3" width="28.140625" style="0" customWidth="1"/>
    <col min="4" max="4" width="25.421875" style="0" customWidth="1"/>
    <col min="5" max="5" width="8.421875" style="0" customWidth="1"/>
    <col min="6" max="6" width="6.421875" style="0" customWidth="1"/>
    <col min="7" max="7" width="5.421875" style="0" customWidth="1"/>
    <col min="8" max="8" width="14.7109375" style="0" customWidth="1"/>
    <col min="9" max="9" width="14.28125" style="0" customWidth="1"/>
    <col min="10" max="10" width="15.421875" style="0" customWidth="1"/>
    <col min="11" max="11" width="9.57421875" style="0" customWidth="1"/>
    <col min="12" max="12" width="16.7109375" style="0" customWidth="1"/>
    <col min="13" max="13" width="0.85546875" style="0" customWidth="1"/>
  </cols>
  <sheetData>
    <row r="1" ht="6.75" customHeight="1"/>
    <row r="2" ht="46.5" customHeight="1">
      <c r="C2" s="147" t="s">
        <v>165</v>
      </c>
    </row>
    <row r="3" spans="2:13" ht="34.5" customHeight="1" thickBot="1">
      <c r="B3" s="595" t="s">
        <v>48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</row>
    <row r="4" spans="3:12" ht="24.75" customHeight="1">
      <c r="C4" s="2" t="s">
        <v>49</v>
      </c>
      <c r="D4" s="2" t="s">
        <v>50</v>
      </c>
      <c r="E4" s="597" t="s">
        <v>51</v>
      </c>
      <c r="F4" s="598"/>
      <c r="G4" s="106" t="s">
        <v>52</v>
      </c>
      <c r="H4" s="115" t="s">
        <v>53</v>
      </c>
      <c r="I4" s="116" t="s">
        <v>54</v>
      </c>
      <c r="J4" s="110" t="s">
        <v>55</v>
      </c>
      <c r="K4" s="5" t="s">
        <v>56</v>
      </c>
      <c r="L4" s="4" t="s">
        <v>54</v>
      </c>
    </row>
    <row r="5" spans="3:12" ht="36.75" customHeight="1">
      <c r="C5" s="49" t="s">
        <v>87</v>
      </c>
      <c r="D5" s="49" t="s">
        <v>63</v>
      </c>
      <c r="E5" s="50"/>
      <c r="F5" s="44"/>
      <c r="G5" s="107"/>
      <c r="H5" s="117"/>
      <c r="I5" s="118"/>
      <c r="J5" s="111"/>
      <c r="K5" s="25"/>
      <c r="L5" s="6"/>
    </row>
    <row r="6" spans="3:12" ht="36.75" customHeight="1">
      <c r="C6" s="52" t="s">
        <v>64</v>
      </c>
      <c r="D6" s="52" t="s">
        <v>13</v>
      </c>
      <c r="E6" s="53">
        <v>2728</v>
      </c>
      <c r="F6" s="44" t="s">
        <v>84</v>
      </c>
      <c r="G6" s="108" t="s">
        <v>65</v>
      </c>
      <c r="H6" s="119">
        <v>100</v>
      </c>
      <c r="I6" s="120">
        <f aca="true" t="shared" si="0" ref="I6:I30">$E6*$H6+IF($F6="",0,($F6/1000)*$H6)</f>
        <v>272800</v>
      </c>
      <c r="J6" s="112"/>
      <c r="K6" s="25"/>
      <c r="L6" s="6"/>
    </row>
    <row r="7" spans="3:12" ht="36.75" customHeight="1">
      <c r="C7" s="52" t="s">
        <v>66</v>
      </c>
      <c r="D7" s="52" t="s">
        <v>67</v>
      </c>
      <c r="E7" s="53">
        <v>967</v>
      </c>
      <c r="F7" s="44" t="s">
        <v>84</v>
      </c>
      <c r="G7" s="108" t="s">
        <v>68</v>
      </c>
      <c r="H7" s="119">
        <v>1000</v>
      </c>
      <c r="I7" s="120">
        <f t="shared" si="0"/>
        <v>967000</v>
      </c>
      <c r="J7" s="112" t="s">
        <v>57</v>
      </c>
      <c r="K7" s="25"/>
      <c r="L7" s="7" t="s">
        <v>13</v>
      </c>
    </row>
    <row r="8" spans="3:12" ht="36.75" customHeight="1">
      <c r="C8" s="52" t="s">
        <v>69</v>
      </c>
      <c r="D8" s="52" t="s">
        <v>13</v>
      </c>
      <c r="E8" s="53">
        <v>4837</v>
      </c>
      <c r="F8" s="44" t="s">
        <v>84</v>
      </c>
      <c r="G8" s="108" t="s">
        <v>70</v>
      </c>
      <c r="H8" s="119">
        <v>500</v>
      </c>
      <c r="I8" s="120">
        <f t="shared" si="0"/>
        <v>2418500</v>
      </c>
      <c r="J8" s="112" t="s">
        <v>57</v>
      </c>
      <c r="K8" s="25"/>
      <c r="L8" s="7" t="s">
        <v>13</v>
      </c>
    </row>
    <row r="9" spans="3:12" ht="36.75" customHeight="1">
      <c r="C9" s="52" t="s">
        <v>71</v>
      </c>
      <c r="D9" s="52" t="s">
        <v>72</v>
      </c>
      <c r="E9" s="53">
        <v>490</v>
      </c>
      <c r="F9" s="44" t="s">
        <v>84</v>
      </c>
      <c r="G9" s="108" t="s">
        <v>68</v>
      </c>
      <c r="H9" s="119">
        <v>1500</v>
      </c>
      <c r="I9" s="120">
        <f t="shared" si="0"/>
        <v>735000</v>
      </c>
      <c r="J9" s="111"/>
      <c r="K9" s="25"/>
      <c r="L9" s="6">
        <v>0</v>
      </c>
    </row>
    <row r="10" spans="3:12" ht="36.75" customHeight="1">
      <c r="C10" s="52" t="s">
        <v>73</v>
      </c>
      <c r="D10" s="52" t="s">
        <v>74</v>
      </c>
      <c r="E10" s="53">
        <v>242</v>
      </c>
      <c r="F10" s="44" t="s">
        <v>84</v>
      </c>
      <c r="G10" s="108" t="s">
        <v>68</v>
      </c>
      <c r="H10" s="119">
        <v>5000</v>
      </c>
      <c r="I10" s="120">
        <f t="shared" si="0"/>
        <v>1210000</v>
      </c>
      <c r="J10" s="111"/>
      <c r="K10" s="25"/>
      <c r="L10" s="6"/>
    </row>
    <row r="11" spans="3:12" ht="36.75" customHeight="1">
      <c r="C11" s="52" t="s">
        <v>75</v>
      </c>
      <c r="D11" s="52" t="s">
        <v>72</v>
      </c>
      <c r="E11" s="53">
        <v>490</v>
      </c>
      <c r="F11" s="44" t="s">
        <v>84</v>
      </c>
      <c r="G11" s="108" t="s">
        <v>68</v>
      </c>
      <c r="H11" s="119">
        <v>1500</v>
      </c>
      <c r="I11" s="120">
        <f t="shared" si="0"/>
        <v>735000</v>
      </c>
      <c r="J11" s="111"/>
      <c r="K11" s="25"/>
      <c r="L11" s="6"/>
    </row>
    <row r="12" spans="3:12" ht="36.75" customHeight="1">
      <c r="C12" s="52" t="s">
        <v>76</v>
      </c>
      <c r="D12" s="52" t="s">
        <v>13</v>
      </c>
      <c r="E12" s="53">
        <v>266</v>
      </c>
      <c r="F12" s="44" t="s">
        <v>84</v>
      </c>
      <c r="G12" s="108" t="s">
        <v>68</v>
      </c>
      <c r="H12" s="119">
        <v>4500</v>
      </c>
      <c r="I12" s="120">
        <f t="shared" si="0"/>
        <v>1197000</v>
      </c>
      <c r="J12" s="112" t="s">
        <v>57</v>
      </c>
      <c r="K12" s="25"/>
      <c r="L12" s="6"/>
    </row>
    <row r="13" spans="3:15" ht="36.75" customHeight="1">
      <c r="C13" s="52" t="s">
        <v>81</v>
      </c>
      <c r="D13" s="23"/>
      <c r="E13" s="56">
        <v>1</v>
      </c>
      <c r="F13" s="44"/>
      <c r="G13" s="108" t="s">
        <v>82</v>
      </c>
      <c r="H13" s="119"/>
      <c r="I13" s="120">
        <v>-300</v>
      </c>
      <c r="J13" s="112" t="s">
        <v>57</v>
      </c>
      <c r="K13" s="25"/>
      <c r="L13" s="6"/>
      <c r="M13" s="8"/>
      <c r="N13" s="8"/>
      <c r="O13" s="9"/>
    </row>
    <row r="14" spans="3:12" ht="36.75" customHeight="1">
      <c r="C14" s="52"/>
      <c r="D14" s="52"/>
      <c r="E14" s="53"/>
      <c r="F14" s="44"/>
      <c r="G14" s="108"/>
      <c r="H14" s="119"/>
      <c r="I14" s="120"/>
      <c r="J14" s="112"/>
      <c r="K14" s="25"/>
      <c r="L14" s="6"/>
    </row>
    <row r="15" spans="3:12" ht="36.75" customHeight="1" thickBot="1">
      <c r="C15" s="23" t="s">
        <v>88</v>
      </c>
      <c r="D15" s="23"/>
      <c r="E15" s="46"/>
      <c r="F15" s="44"/>
      <c r="G15" s="109"/>
      <c r="H15" s="121"/>
      <c r="I15" s="122">
        <f>SUM(I6:I14)</f>
        <v>7535000</v>
      </c>
      <c r="J15" s="112" t="s">
        <v>57</v>
      </c>
      <c r="K15" s="25"/>
      <c r="L15" s="7" t="s">
        <v>13</v>
      </c>
    </row>
    <row r="16" spans="3:15" ht="36.75" customHeight="1">
      <c r="C16" s="42"/>
      <c r="D16" s="42"/>
      <c r="E16" s="46"/>
      <c r="F16" s="48"/>
      <c r="G16" s="45"/>
      <c r="H16" s="113"/>
      <c r="I16" s="114">
        <f>$E16*$H16+IF($F16="",0,($F16/1000)*$H16)</f>
        <v>0</v>
      </c>
      <c r="J16" s="23" t="s">
        <v>57</v>
      </c>
      <c r="K16" s="25"/>
      <c r="L16" s="7" t="s">
        <v>13</v>
      </c>
      <c r="M16" s="8"/>
      <c r="N16" s="9"/>
      <c r="O16" s="9"/>
    </row>
    <row r="17" spans="3:12" ht="36.75" customHeight="1">
      <c r="C17" s="23"/>
      <c r="D17" s="23"/>
      <c r="E17" s="46"/>
      <c r="F17" s="44"/>
      <c r="G17" s="55"/>
      <c r="H17" s="22"/>
      <c r="I17" s="6">
        <f t="shared" si="0"/>
        <v>0</v>
      </c>
      <c r="J17" s="23" t="s">
        <v>57</v>
      </c>
      <c r="K17" s="25"/>
      <c r="L17" s="7" t="s">
        <v>13</v>
      </c>
    </row>
    <row r="18" spans="3:12" s="84" customFormat="1" ht="11.25" customHeight="1">
      <c r="C18" s="93"/>
      <c r="D18" s="93"/>
      <c r="E18" s="88"/>
      <c r="F18" s="89"/>
      <c r="G18" s="123"/>
      <c r="H18" s="91"/>
      <c r="I18" s="92"/>
      <c r="J18" s="93"/>
      <c r="K18" s="94"/>
      <c r="L18" s="95"/>
    </row>
    <row r="19" spans="3:12" s="84" customFormat="1" ht="34.5" customHeight="1">
      <c r="C19" s="102"/>
      <c r="D19" s="102"/>
      <c r="E19" s="97"/>
      <c r="F19" s="98"/>
      <c r="G19" s="124"/>
      <c r="H19" s="100"/>
      <c r="I19" s="101"/>
      <c r="J19" s="102"/>
      <c r="K19" s="103"/>
      <c r="L19" s="104"/>
    </row>
    <row r="20" spans="3:12" ht="36.75" customHeight="1">
      <c r="C20" s="49" t="s">
        <v>89</v>
      </c>
      <c r="D20" s="23"/>
      <c r="E20" s="43"/>
      <c r="F20" s="44"/>
      <c r="G20" s="55"/>
      <c r="H20" s="22"/>
      <c r="I20" s="6">
        <f t="shared" si="0"/>
        <v>0</v>
      </c>
      <c r="J20" s="45"/>
      <c r="K20" s="25"/>
      <c r="L20" s="6"/>
    </row>
    <row r="21" spans="3:12" ht="36.75" customHeight="1">
      <c r="C21" s="52" t="s">
        <v>77</v>
      </c>
      <c r="D21" s="23"/>
      <c r="E21" s="56">
        <v>980</v>
      </c>
      <c r="F21" s="44"/>
      <c r="G21" s="54" t="s">
        <v>65</v>
      </c>
      <c r="H21" s="22">
        <v>1500</v>
      </c>
      <c r="I21" s="6">
        <f t="shared" si="0"/>
        <v>1470000</v>
      </c>
      <c r="J21" s="45"/>
      <c r="K21" s="25"/>
      <c r="L21" s="6"/>
    </row>
    <row r="22" spans="3:12" ht="36.75" customHeight="1">
      <c r="C22" s="52" t="s">
        <v>78</v>
      </c>
      <c r="D22" s="23"/>
      <c r="E22" s="56">
        <v>1748</v>
      </c>
      <c r="F22" s="44"/>
      <c r="G22" s="54" t="s">
        <v>65</v>
      </c>
      <c r="H22" s="22">
        <v>1600</v>
      </c>
      <c r="I22" s="6">
        <f t="shared" si="0"/>
        <v>2796800</v>
      </c>
      <c r="J22" s="45"/>
      <c r="K22" s="25"/>
      <c r="L22" s="6"/>
    </row>
    <row r="23" spans="2:43" ht="36.75" customHeight="1">
      <c r="B23" s="8"/>
      <c r="C23" s="52" t="s">
        <v>79</v>
      </c>
      <c r="D23" s="23"/>
      <c r="E23" s="56">
        <v>3</v>
      </c>
      <c r="F23" s="44"/>
      <c r="G23" s="54" t="s">
        <v>80</v>
      </c>
      <c r="H23" s="22">
        <v>550000</v>
      </c>
      <c r="I23" s="6">
        <f t="shared" si="0"/>
        <v>1650000</v>
      </c>
      <c r="J23" s="23" t="s">
        <v>57</v>
      </c>
      <c r="K23" s="25"/>
      <c r="L23" s="6"/>
      <c r="M23" s="8"/>
      <c r="N23" s="8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3:15" ht="36.75" customHeight="1">
      <c r="C24" s="52" t="s">
        <v>81</v>
      </c>
      <c r="D24" s="23"/>
      <c r="E24" s="56">
        <v>1</v>
      </c>
      <c r="F24" s="44"/>
      <c r="G24" s="54" t="s">
        <v>82</v>
      </c>
      <c r="H24" s="22"/>
      <c r="I24" s="6">
        <v>-800</v>
      </c>
      <c r="J24" s="23" t="s">
        <v>57</v>
      </c>
      <c r="K24" s="25"/>
      <c r="L24" s="6"/>
      <c r="M24" s="8"/>
      <c r="N24" s="8"/>
      <c r="O24" s="9"/>
    </row>
    <row r="25" spans="3:15" ht="36.75" customHeight="1">
      <c r="C25" s="23"/>
      <c r="D25" s="23"/>
      <c r="E25" s="43"/>
      <c r="F25" s="44"/>
      <c r="G25" s="55"/>
      <c r="H25" s="22"/>
      <c r="I25" s="6">
        <f t="shared" si="0"/>
        <v>0</v>
      </c>
      <c r="J25" s="23" t="s">
        <v>57</v>
      </c>
      <c r="K25" s="25"/>
      <c r="L25" s="6"/>
      <c r="M25" s="8"/>
      <c r="N25" s="8"/>
      <c r="O25" s="9"/>
    </row>
    <row r="26" spans="3:15" ht="36.75" customHeight="1">
      <c r="C26" s="23" t="s">
        <v>86</v>
      </c>
      <c r="D26" s="23"/>
      <c r="E26" s="46"/>
      <c r="F26" s="44"/>
      <c r="G26" s="55"/>
      <c r="H26" s="22"/>
      <c r="I26" s="6">
        <f>SUM(I21:I25)</f>
        <v>5916000</v>
      </c>
      <c r="J26" s="23" t="s">
        <v>57</v>
      </c>
      <c r="K26" s="25"/>
      <c r="L26" s="7" t="s">
        <v>13</v>
      </c>
      <c r="M26" s="8"/>
      <c r="N26" s="9"/>
      <c r="O26" s="9"/>
    </row>
    <row r="27" spans="3:15" ht="36.75" customHeight="1">
      <c r="C27" s="23"/>
      <c r="D27" s="23"/>
      <c r="E27" s="46"/>
      <c r="F27" s="47"/>
      <c r="G27" s="55"/>
      <c r="H27" s="22"/>
      <c r="I27" s="6">
        <f t="shared" si="0"/>
        <v>0</v>
      </c>
      <c r="J27" s="23" t="s">
        <v>57</v>
      </c>
      <c r="K27" s="25"/>
      <c r="L27" s="7" t="s">
        <v>13</v>
      </c>
      <c r="M27" s="8"/>
      <c r="N27" s="9"/>
      <c r="O27" s="9"/>
    </row>
    <row r="28" spans="3:15" ht="36.75" customHeight="1">
      <c r="C28" s="23" t="s">
        <v>90</v>
      </c>
      <c r="D28" s="23"/>
      <c r="E28" s="56">
        <v>1</v>
      </c>
      <c r="F28" s="44"/>
      <c r="G28" s="54" t="s">
        <v>82</v>
      </c>
      <c r="H28" s="22"/>
      <c r="I28" s="6">
        <v>1249000</v>
      </c>
      <c r="J28" s="23" t="s">
        <v>57</v>
      </c>
      <c r="K28" s="25"/>
      <c r="L28" s="7" t="s">
        <v>13</v>
      </c>
      <c r="M28" s="8"/>
      <c r="N28" s="9"/>
      <c r="O28" s="9"/>
    </row>
    <row r="29" spans="3:15" ht="36.75" customHeight="1">
      <c r="C29" s="23"/>
      <c r="D29" s="23"/>
      <c r="E29" s="46"/>
      <c r="F29" s="44"/>
      <c r="G29" s="55"/>
      <c r="H29" s="22"/>
      <c r="I29" s="6">
        <f t="shared" si="0"/>
        <v>0</v>
      </c>
      <c r="J29" s="23" t="s">
        <v>57</v>
      </c>
      <c r="K29" s="25"/>
      <c r="L29" s="7" t="s">
        <v>13</v>
      </c>
      <c r="M29" s="8"/>
      <c r="N29" s="9"/>
      <c r="O29" s="9"/>
    </row>
    <row r="30" spans="3:15" ht="36.75" customHeight="1">
      <c r="C30" s="23"/>
      <c r="D30" s="23"/>
      <c r="E30" s="43"/>
      <c r="F30" s="44"/>
      <c r="G30" s="55"/>
      <c r="H30" s="22"/>
      <c r="I30" s="6">
        <f t="shared" si="0"/>
        <v>0</v>
      </c>
      <c r="J30" s="23" t="s">
        <v>57</v>
      </c>
      <c r="K30" s="25"/>
      <c r="L30" s="6"/>
      <c r="M30" s="8"/>
      <c r="N30" s="8"/>
      <c r="O30" s="9"/>
    </row>
    <row r="31" spans="3:15" ht="36.75" customHeight="1">
      <c r="C31" s="23" t="s">
        <v>83</v>
      </c>
      <c r="D31" s="23"/>
      <c r="E31" s="46"/>
      <c r="F31" s="44"/>
      <c r="G31" s="55"/>
      <c r="H31" s="22"/>
      <c r="I31" s="6">
        <f>SUM(I28,I26,I15)</f>
        <v>14700000</v>
      </c>
      <c r="J31" s="23" t="s">
        <v>57</v>
      </c>
      <c r="K31" s="25"/>
      <c r="L31" s="7" t="s">
        <v>13</v>
      </c>
      <c r="M31" s="8"/>
      <c r="N31" s="9"/>
      <c r="O31" s="9"/>
    </row>
    <row r="32" spans="3:15" ht="36.75" customHeight="1">
      <c r="C32" s="42"/>
      <c r="D32" s="42"/>
      <c r="E32" s="43"/>
      <c r="F32" s="44"/>
      <c r="G32" s="45"/>
      <c r="H32" s="22"/>
      <c r="I32" s="6">
        <f aca="true" t="shared" si="1" ref="I32:I38">$E32*$H32+IF($F32="",0,($F32/1000)*$H32)</f>
        <v>0</v>
      </c>
      <c r="J32" s="23" t="s">
        <v>57</v>
      </c>
      <c r="K32" s="25"/>
      <c r="L32" s="6"/>
      <c r="M32" s="8"/>
      <c r="N32" s="8"/>
      <c r="O32" s="9"/>
    </row>
    <row r="33" spans="3:15" ht="36.75" customHeight="1">
      <c r="C33" s="42"/>
      <c r="D33" s="42"/>
      <c r="E33" s="46"/>
      <c r="F33" s="48"/>
      <c r="G33" s="45"/>
      <c r="H33" s="22"/>
      <c r="I33" s="6">
        <f t="shared" si="1"/>
        <v>0</v>
      </c>
      <c r="J33" s="23" t="s">
        <v>57</v>
      </c>
      <c r="K33" s="25"/>
      <c r="L33" s="7" t="s">
        <v>13</v>
      </c>
      <c r="M33" s="8"/>
      <c r="N33" s="9"/>
      <c r="O33" s="9"/>
    </row>
    <row r="34" spans="3:15" ht="36.75" customHeight="1">
      <c r="C34" s="42"/>
      <c r="D34" s="42"/>
      <c r="E34" s="46"/>
      <c r="F34" s="48"/>
      <c r="G34" s="45"/>
      <c r="H34" s="22"/>
      <c r="I34" s="6">
        <f t="shared" si="1"/>
        <v>0</v>
      </c>
      <c r="J34" s="23" t="s">
        <v>57</v>
      </c>
      <c r="K34" s="25"/>
      <c r="L34" s="7" t="s">
        <v>13</v>
      </c>
      <c r="M34" s="8"/>
      <c r="N34" s="9"/>
      <c r="O34" s="9"/>
    </row>
    <row r="35" spans="3:15" s="84" customFormat="1" ht="23.25" customHeight="1">
      <c r="C35" s="87"/>
      <c r="D35" s="87"/>
      <c r="E35" s="88"/>
      <c r="F35" s="89"/>
      <c r="G35" s="90"/>
      <c r="H35" s="91"/>
      <c r="I35" s="92">
        <f t="shared" si="1"/>
        <v>0</v>
      </c>
      <c r="J35" s="93" t="s">
        <v>57</v>
      </c>
      <c r="K35" s="94"/>
      <c r="L35" s="95" t="s">
        <v>13</v>
      </c>
      <c r="M35" s="85"/>
      <c r="N35" s="86"/>
      <c r="O35" s="86"/>
    </row>
    <row r="36" spans="3:15" s="84" customFormat="1" ht="34.5" customHeight="1">
      <c r="C36" s="96"/>
      <c r="D36" s="96"/>
      <c r="E36" s="97"/>
      <c r="F36" s="98"/>
      <c r="G36" s="99"/>
      <c r="H36" s="100"/>
      <c r="I36" s="101"/>
      <c r="J36" s="102"/>
      <c r="K36" s="103"/>
      <c r="L36" s="104"/>
      <c r="M36" s="85"/>
      <c r="N36" s="86"/>
      <c r="O36" s="86"/>
    </row>
    <row r="37" spans="2:43" ht="36.75" customHeight="1">
      <c r="B37" s="8"/>
      <c r="C37" s="42"/>
      <c r="D37" s="42"/>
      <c r="E37" s="43"/>
      <c r="F37" s="44"/>
      <c r="G37" s="45"/>
      <c r="H37" s="22"/>
      <c r="I37" s="6">
        <f t="shared" si="1"/>
        <v>0</v>
      </c>
      <c r="J37" s="23" t="s">
        <v>57</v>
      </c>
      <c r="K37" s="25"/>
      <c r="L37" s="6"/>
      <c r="M37" s="8"/>
      <c r="N37" s="8"/>
      <c r="O37" s="9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3:15" ht="36.75" customHeight="1">
      <c r="C38" s="42"/>
      <c r="D38" s="42"/>
      <c r="E38" s="46"/>
      <c r="F38" s="44"/>
      <c r="G38" s="45"/>
      <c r="H38" s="22"/>
      <c r="I38" s="6">
        <f t="shared" si="1"/>
        <v>0</v>
      </c>
      <c r="J38" s="23" t="s">
        <v>57</v>
      </c>
      <c r="K38" s="25"/>
      <c r="L38" s="7" t="s">
        <v>13</v>
      </c>
      <c r="M38" s="8"/>
      <c r="N38" s="8"/>
      <c r="O38" s="9"/>
    </row>
    <row r="39" spans="3:15" ht="36.75" customHeight="1">
      <c r="C39" s="42"/>
      <c r="D39" s="42"/>
      <c r="E39" s="43"/>
      <c r="F39" s="44"/>
      <c r="G39" s="45"/>
      <c r="H39" s="22"/>
      <c r="I39" s="6"/>
      <c r="J39" s="45"/>
      <c r="K39" s="25"/>
      <c r="L39" s="6">
        <v>0</v>
      </c>
      <c r="M39" s="8"/>
      <c r="N39" s="8"/>
      <c r="O39" s="9"/>
    </row>
    <row r="40" spans="3:15" ht="36.75" customHeight="1">
      <c r="C40" s="42"/>
      <c r="D40" s="42"/>
      <c r="E40" s="43"/>
      <c r="F40" s="44"/>
      <c r="G40" s="45"/>
      <c r="H40" s="22"/>
      <c r="I40" s="6">
        <f>$E40*$H40+IF($F40="",0,($F40/1000)*$H40)</f>
        <v>0</v>
      </c>
      <c r="J40" s="45"/>
      <c r="K40" s="25"/>
      <c r="L40" s="6"/>
      <c r="M40" s="8"/>
      <c r="N40" s="9"/>
      <c r="O40" s="9"/>
    </row>
    <row r="41" spans="3:15" ht="36.75" customHeight="1">
      <c r="C41" s="42"/>
      <c r="D41" s="42"/>
      <c r="E41" s="43"/>
      <c r="F41" s="44"/>
      <c r="G41" s="45"/>
      <c r="H41" s="22"/>
      <c r="I41" s="6">
        <f>$E41*$H41+IF($F41="",0,($F41/1000)*$H41)</f>
        <v>0</v>
      </c>
      <c r="J41" s="45"/>
      <c r="K41" s="25"/>
      <c r="L41" s="6"/>
      <c r="M41" s="8"/>
      <c r="N41" s="9"/>
      <c r="O41" s="9"/>
    </row>
    <row r="42" spans="3:15" ht="36.75" customHeight="1">
      <c r="C42" s="42"/>
      <c r="D42" s="42"/>
      <c r="E42" s="43"/>
      <c r="F42" s="44"/>
      <c r="G42" s="45"/>
      <c r="H42" s="22"/>
      <c r="I42" s="6"/>
      <c r="J42" s="23" t="s">
        <v>57</v>
      </c>
      <c r="K42" s="25"/>
      <c r="L42" s="6"/>
      <c r="M42" s="8"/>
      <c r="N42" s="9"/>
      <c r="O42" s="9"/>
    </row>
    <row r="43" spans="3:15" ht="36.75" customHeight="1">
      <c r="C43" s="42"/>
      <c r="D43" s="42"/>
      <c r="E43" s="43"/>
      <c r="F43" s="44"/>
      <c r="G43" s="45"/>
      <c r="H43" s="22"/>
      <c r="I43" s="6"/>
      <c r="J43" s="23" t="s">
        <v>57</v>
      </c>
      <c r="K43" s="25"/>
      <c r="L43" s="6"/>
      <c r="M43" s="8"/>
      <c r="N43" s="9"/>
      <c r="O43" s="9"/>
    </row>
    <row r="44" spans="3:15" ht="36.75" customHeight="1">
      <c r="C44" s="42"/>
      <c r="D44" s="42"/>
      <c r="E44" s="46"/>
      <c r="F44" s="44"/>
      <c r="G44" s="45"/>
      <c r="H44" s="22"/>
      <c r="I44" s="6">
        <f aca="true" t="shared" si="2" ref="I44:I52">$E44*$H44+IF($F44="",0,($F44/1000)*$H44)</f>
        <v>0</v>
      </c>
      <c r="J44" s="23" t="s">
        <v>57</v>
      </c>
      <c r="K44" s="25"/>
      <c r="L44" s="7" t="s">
        <v>13</v>
      </c>
      <c r="M44" s="8"/>
      <c r="N44" s="8"/>
      <c r="O44" s="9"/>
    </row>
    <row r="45" spans="3:15" ht="36.75" customHeight="1">
      <c r="C45" s="42"/>
      <c r="D45" s="42"/>
      <c r="E45" s="46"/>
      <c r="F45" s="44"/>
      <c r="G45" s="45"/>
      <c r="H45" s="22"/>
      <c r="I45" s="6">
        <f t="shared" si="2"/>
        <v>0</v>
      </c>
      <c r="J45" s="23" t="s">
        <v>57</v>
      </c>
      <c r="K45" s="25"/>
      <c r="L45" s="7" t="s">
        <v>13</v>
      </c>
      <c r="M45" s="8"/>
      <c r="N45" s="9"/>
      <c r="O45" s="9"/>
    </row>
    <row r="46" spans="3:15" ht="36.75" customHeight="1">
      <c r="C46" s="42"/>
      <c r="D46" s="42"/>
      <c r="E46" s="46"/>
      <c r="F46" s="44"/>
      <c r="G46" s="45"/>
      <c r="H46" s="22"/>
      <c r="I46" s="6">
        <f t="shared" si="2"/>
        <v>0</v>
      </c>
      <c r="J46" s="23" t="s">
        <v>57</v>
      </c>
      <c r="K46" s="25"/>
      <c r="L46" s="7" t="s">
        <v>13</v>
      </c>
      <c r="M46" s="8"/>
      <c r="N46" s="8"/>
      <c r="O46" s="9"/>
    </row>
    <row r="47" spans="3:15" ht="36.75" customHeight="1">
      <c r="C47" s="42"/>
      <c r="D47" s="42"/>
      <c r="E47" s="46"/>
      <c r="F47" s="48"/>
      <c r="G47" s="45"/>
      <c r="H47" s="22"/>
      <c r="I47" s="6">
        <f t="shared" si="2"/>
        <v>0</v>
      </c>
      <c r="J47" s="23" t="s">
        <v>57</v>
      </c>
      <c r="K47" s="25"/>
      <c r="L47" s="7" t="s">
        <v>13</v>
      </c>
      <c r="M47" s="8"/>
      <c r="N47" s="9"/>
      <c r="O47" s="9"/>
    </row>
    <row r="48" spans="3:15" ht="36.75" customHeight="1">
      <c r="C48" s="42"/>
      <c r="D48" s="42"/>
      <c r="E48" s="46"/>
      <c r="F48" s="48"/>
      <c r="G48" s="45"/>
      <c r="H48" s="22"/>
      <c r="I48" s="6">
        <f t="shared" si="2"/>
        <v>0</v>
      </c>
      <c r="J48" s="23" t="s">
        <v>57</v>
      </c>
      <c r="K48" s="25"/>
      <c r="L48" s="7" t="s">
        <v>13</v>
      </c>
      <c r="M48" s="8"/>
      <c r="N48" s="9"/>
      <c r="O48" s="9"/>
    </row>
    <row r="49" spans="3:15" ht="36.75" customHeight="1">
      <c r="C49" s="42"/>
      <c r="D49" s="42"/>
      <c r="E49" s="43"/>
      <c r="F49" s="44"/>
      <c r="G49" s="45"/>
      <c r="H49" s="22"/>
      <c r="I49" s="6">
        <f t="shared" si="2"/>
        <v>0</v>
      </c>
      <c r="J49" s="23" t="s">
        <v>57</v>
      </c>
      <c r="K49" s="25"/>
      <c r="L49" s="6"/>
      <c r="M49" s="8"/>
      <c r="N49" s="9"/>
      <c r="O49" s="9"/>
    </row>
    <row r="50" spans="2:43" ht="36.75" customHeight="1">
      <c r="B50" s="8"/>
      <c r="C50" s="42"/>
      <c r="D50" s="42"/>
      <c r="E50" s="46"/>
      <c r="F50" s="44"/>
      <c r="G50" s="45"/>
      <c r="H50" s="22"/>
      <c r="I50" s="6">
        <f t="shared" si="2"/>
        <v>0</v>
      </c>
      <c r="J50" s="23" t="s">
        <v>57</v>
      </c>
      <c r="K50" s="25"/>
      <c r="L50" s="7" t="s">
        <v>13</v>
      </c>
      <c r="M50" s="8"/>
      <c r="N50" s="8"/>
      <c r="O50" s="9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3:15" ht="36.75" customHeight="1">
      <c r="C51" s="42"/>
      <c r="D51" s="42"/>
      <c r="E51" s="46"/>
      <c r="F51" s="44"/>
      <c r="G51" s="45"/>
      <c r="H51" s="22"/>
      <c r="I51" s="6">
        <f t="shared" si="2"/>
        <v>0</v>
      </c>
      <c r="J51" s="23" t="s">
        <v>57</v>
      </c>
      <c r="K51" s="25"/>
      <c r="L51" s="7" t="s">
        <v>13</v>
      </c>
      <c r="M51" s="8"/>
      <c r="N51" s="8"/>
      <c r="O51" s="9"/>
    </row>
    <row r="52" spans="3:15" s="84" customFormat="1" ht="23.25" customHeight="1">
      <c r="C52" s="87"/>
      <c r="D52" s="87"/>
      <c r="E52" s="88"/>
      <c r="F52" s="89"/>
      <c r="G52" s="90"/>
      <c r="H52" s="91"/>
      <c r="I52" s="92">
        <f t="shared" si="2"/>
        <v>0</v>
      </c>
      <c r="J52" s="93" t="s">
        <v>57</v>
      </c>
      <c r="K52" s="94"/>
      <c r="L52" s="95" t="s">
        <v>13</v>
      </c>
      <c r="M52" s="85"/>
      <c r="N52" s="85"/>
      <c r="O52" s="86"/>
    </row>
  </sheetData>
  <sheetProtection/>
  <mergeCells count="2">
    <mergeCell ref="B3:M3"/>
    <mergeCell ref="E4:F4"/>
  </mergeCells>
  <dataValidations count="2">
    <dataValidation allowBlank="1" showInputMessage="1" showErrorMessage="1" imeMode="off" sqref="E21:E24 E5:E14 E28"/>
    <dataValidation allowBlank="1" showInputMessage="1" showErrorMessage="1" imeMode="on" sqref="G21:G24 C20:C24 G5:G14 C5:D12 C14:D14 C13 G28"/>
  </dataValidation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R41"/>
  <sheetViews>
    <sheetView zoomScalePageLayoutView="0" workbookViewId="0" topLeftCell="A25">
      <selection activeCell="F30" sqref="F30:V31"/>
    </sheetView>
  </sheetViews>
  <sheetFormatPr defaultColWidth="9.140625" defaultRowHeight="15"/>
  <cols>
    <col min="1" max="1" width="5.00390625" style="29" customWidth="1"/>
    <col min="2" max="4" width="2.57421875" style="29" customWidth="1"/>
    <col min="5" max="5" width="8.57421875" style="29" customWidth="1"/>
    <col min="6" max="17" width="2.57421875" style="29" customWidth="1"/>
    <col min="18" max="18" width="6.00390625" style="29" customWidth="1"/>
    <col min="19" max="19" width="3.421875" style="29" customWidth="1"/>
    <col min="20" max="20" width="4.421875" style="29" customWidth="1"/>
    <col min="21" max="21" width="5.421875" style="29" customWidth="1"/>
    <col min="22" max="22" width="6.8515625" style="29" customWidth="1"/>
    <col min="23" max="28" width="2.57421875" style="29" customWidth="1"/>
    <col min="29" max="29" width="6.7109375" style="29" customWidth="1"/>
    <col min="30" max="40" width="2.57421875" style="29" customWidth="1"/>
    <col min="41" max="41" width="2.7109375" style="29" customWidth="1"/>
    <col min="42" max="42" width="2.8515625" style="29" customWidth="1"/>
    <col min="43" max="43" width="3.140625" style="29" customWidth="1"/>
    <col min="44" max="44" width="3.28125" style="29" customWidth="1"/>
    <col min="45" max="45" width="5.00390625" style="29" customWidth="1"/>
    <col min="46" max="46" width="3.421875" style="29" customWidth="1"/>
    <col min="47" max="47" width="0.2890625" style="29" customWidth="1"/>
    <col min="48" max="16384" width="9.00390625" style="29" customWidth="1"/>
  </cols>
  <sheetData>
    <row r="1" ht="12" customHeight="1"/>
    <row r="2" spans="2:32" ht="18.75" customHeight="1">
      <c r="B2" s="602" t="s">
        <v>166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</row>
    <row r="3" spans="4:32" ht="28.5" customHeight="1">
      <c r="D3" s="603" t="s">
        <v>127</v>
      </c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</row>
    <row r="4" spans="4:32" ht="13.5" customHeight="1"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</row>
    <row r="5" spans="2:44" ht="27.75">
      <c r="B5" s="81" t="s">
        <v>125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436" t="s">
        <v>0</v>
      </c>
      <c r="T5" s="436"/>
      <c r="U5" s="436"/>
      <c r="V5" s="436"/>
      <c r="W5" s="436"/>
      <c r="X5" s="436"/>
      <c r="Y5" s="436"/>
      <c r="Z5" s="437"/>
      <c r="AA5" s="437"/>
      <c r="AB5" s="438"/>
      <c r="AC5" s="438"/>
      <c r="AD5" s="438"/>
      <c r="AE5" s="31" t="s">
        <v>1</v>
      </c>
      <c r="AF5" s="551" t="s">
        <v>102</v>
      </c>
      <c r="AG5" s="551"/>
      <c r="AH5" s="551"/>
      <c r="AI5" s="551"/>
      <c r="AJ5" s="77" t="s">
        <v>103</v>
      </c>
      <c r="AK5" s="552"/>
      <c r="AL5" s="552"/>
      <c r="AM5" s="552"/>
      <c r="AN5" s="77" t="s">
        <v>2</v>
      </c>
      <c r="AO5" s="552"/>
      <c r="AP5" s="552"/>
      <c r="AQ5" s="77" t="s">
        <v>3</v>
      </c>
      <c r="AR5" s="31"/>
    </row>
    <row r="6" spans="3:44" ht="14.25">
      <c r="C6" s="434" t="s">
        <v>104</v>
      </c>
      <c r="D6" s="435"/>
      <c r="E6" s="435"/>
      <c r="F6" s="435"/>
      <c r="G6" s="435"/>
      <c r="H6" s="435"/>
      <c r="I6" s="435"/>
      <c r="J6" s="435"/>
      <c r="K6" s="435"/>
      <c r="L6" s="435"/>
      <c r="M6" s="454" t="s">
        <v>4</v>
      </c>
      <c r="N6" s="454"/>
      <c r="O6" s="454"/>
      <c r="P6" s="454"/>
      <c r="R6" s="67"/>
      <c r="S6" s="67"/>
      <c r="T6" s="67"/>
      <c r="U6" s="67"/>
      <c r="V6" s="67"/>
      <c r="W6" s="67"/>
      <c r="X6" s="67"/>
      <c r="Y6" s="67"/>
      <c r="Z6" s="67"/>
      <c r="AA6" s="65"/>
      <c r="AB6" s="439" t="s">
        <v>5</v>
      </c>
      <c r="AC6" s="440"/>
      <c r="AD6" s="440"/>
      <c r="AE6" s="440"/>
      <c r="AF6" s="440"/>
      <c r="AG6" s="440"/>
      <c r="AH6" s="440"/>
      <c r="AI6" s="441"/>
      <c r="AJ6" s="426" t="s">
        <v>6</v>
      </c>
      <c r="AK6" s="426"/>
      <c r="AL6" s="426"/>
      <c r="AM6" s="426"/>
      <c r="AN6" s="426"/>
      <c r="AO6" s="426"/>
      <c r="AP6" s="426"/>
      <c r="AQ6" s="426"/>
      <c r="AR6" s="426"/>
    </row>
    <row r="7" spans="3:44" ht="13.5">
      <c r="C7" s="433" t="s">
        <v>7</v>
      </c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R7" s="68"/>
      <c r="S7" s="68"/>
      <c r="T7" s="68"/>
      <c r="U7" s="68"/>
      <c r="V7" s="68"/>
      <c r="W7" s="68"/>
      <c r="X7" s="68"/>
      <c r="Y7" s="68"/>
      <c r="Z7" s="68"/>
      <c r="AA7" s="34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</row>
    <row r="8" spans="3:44" ht="17.25" customHeight="1"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R8" s="80" t="s">
        <v>126</v>
      </c>
      <c r="S8" s="68"/>
      <c r="T8" s="68"/>
      <c r="U8" s="68"/>
      <c r="V8" s="68"/>
      <c r="W8" s="68"/>
      <c r="X8" s="68"/>
      <c r="Y8" s="68"/>
      <c r="Z8" s="68"/>
      <c r="AA8" s="34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</row>
    <row r="9" spans="3:16" ht="12.75" customHeight="1"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</row>
    <row r="10" spans="3:44" ht="22.5" customHeight="1">
      <c r="C10" s="540" t="s">
        <v>8</v>
      </c>
      <c r="D10" s="541"/>
      <c r="E10" s="542"/>
      <c r="F10" s="543" t="s">
        <v>13</v>
      </c>
      <c r="G10" s="545"/>
      <c r="H10" s="547" t="s">
        <v>105</v>
      </c>
      <c r="I10" s="549">
        <v>1</v>
      </c>
      <c r="J10" s="545">
        <v>5</v>
      </c>
      <c r="K10" s="547">
        <v>8</v>
      </c>
      <c r="L10" s="549">
        <v>7</v>
      </c>
      <c r="M10" s="545">
        <v>6</v>
      </c>
      <c r="N10" s="547">
        <v>0</v>
      </c>
      <c r="O10" s="549">
        <v>0</v>
      </c>
      <c r="P10" s="545">
        <v>0</v>
      </c>
      <c r="R10" s="72" t="s">
        <v>9</v>
      </c>
      <c r="S10" s="539" t="s">
        <v>106</v>
      </c>
      <c r="T10" s="539"/>
      <c r="U10" s="73" t="s">
        <v>10</v>
      </c>
      <c r="V10" s="73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J10" s="455" t="s">
        <v>11</v>
      </c>
      <c r="AK10" s="455"/>
      <c r="AL10" s="455"/>
      <c r="AM10" s="455"/>
      <c r="AN10" s="455"/>
      <c r="AO10" s="427" t="s">
        <v>107</v>
      </c>
      <c r="AP10" s="427"/>
      <c r="AQ10" s="427"/>
      <c r="AR10" s="427"/>
    </row>
    <row r="11" spans="3:44" ht="22.5" customHeight="1">
      <c r="C11" s="557" t="s">
        <v>12</v>
      </c>
      <c r="D11" s="558"/>
      <c r="E11" s="559"/>
      <c r="F11" s="544"/>
      <c r="G11" s="546"/>
      <c r="H11" s="548"/>
      <c r="I11" s="550"/>
      <c r="J11" s="546"/>
      <c r="K11" s="548"/>
      <c r="L11" s="550"/>
      <c r="M11" s="546"/>
      <c r="N11" s="548"/>
      <c r="O11" s="550"/>
      <c r="P11" s="546"/>
      <c r="R11" s="72" t="s">
        <v>14</v>
      </c>
      <c r="S11" s="560" t="s">
        <v>108</v>
      </c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J11" s="561" t="s">
        <v>15</v>
      </c>
      <c r="AK11" s="599" t="s">
        <v>16</v>
      </c>
      <c r="AL11" s="600"/>
      <c r="AM11" s="600"/>
      <c r="AN11" s="600"/>
      <c r="AO11" s="600"/>
      <c r="AP11" s="600"/>
      <c r="AQ11" s="600"/>
      <c r="AR11" s="601"/>
    </row>
    <row r="12" spans="3:44" ht="18.75" customHeight="1">
      <c r="C12" s="565" t="s">
        <v>17</v>
      </c>
      <c r="D12" s="566"/>
      <c r="E12" s="567"/>
      <c r="F12" s="574" t="s">
        <v>13</v>
      </c>
      <c r="G12" s="577" t="s">
        <v>13</v>
      </c>
      <c r="H12" s="574" t="s">
        <v>13</v>
      </c>
      <c r="I12" s="580" t="s">
        <v>105</v>
      </c>
      <c r="J12" s="553">
        <v>1</v>
      </c>
      <c r="K12" s="583">
        <v>1</v>
      </c>
      <c r="L12" s="580">
        <v>7</v>
      </c>
      <c r="M12" s="553">
        <v>6</v>
      </c>
      <c r="N12" s="583">
        <v>0</v>
      </c>
      <c r="O12" s="580">
        <v>0</v>
      </c>
      <c r="P12" s="553">
        <v>0</v>
      </c>
      <c r="R12" s="72" t="s">
        <v>18</v>
      </c>
      <c r="S12" s="586" t="s">
        <v>122</v>
      </c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7"/>
      <c r="AG12" s="587"/>
      <c r="AH12" s="587"/>
      <c r="AJ12" s="561"/>
      <c r="AK12" s="537" t="s">
        <v>326</v>
      </c>
      <c r="AL12" s="538"/>
      <c r="AM12" s="538"/>
      <c r="AN12" s="418"/>
      <c r="AO12" s="74" t="s">
        <v>19</v>
      </c>
      <c r="AP12" s="591"/>
      <c r="AQ12" s="591"/>
      <c r="AR12" s="75" t="s">
        <v>20</v>
      </c>
    </row>
    <row r="13" spans="3:44" ht="13.5" customHeight="1">
      <c r="C13" s="568"/>
      <c r="D13" s="569"/>
      <c r="E13" s="570"/>
      <c r="F13" s="575"/>
      <c r="G13" s="578"/>
      <c r="H13" s="575"/>
      <c r="I13" s="581"/>
      <c r="J13" s="554"/>
      <c r="K13" s="584"/>
      <c r="L13" s="581"/>
      <c r="M13" s="554"/>
      <c r="N13" s="584"/>
      <c r="O13" s="581"/>
      <c r="P13" s="554"/>
      <c r="R13" s="588" t="s">
        <v>21</v>
      </c>
      <c r="S13" s="588"/>
      <c r="T13" s="589" t="s">
        <v>110</v>
      </c>
      <c r="U13" s="589"/>
      <c r="V13" s="589"/>
      <c r="W13" s="589"/>
      <c r="X13" s="588" t="s">
        <v>22</v>
      </c>
      <c r="Y13" s="588"/>
      <c r="Z13" s="588"/>
      <c r="AA13" s="590" t="s">
        <v>111</v>
      </c>
      <c r="AB13" s="590"/>
      <c r="AC13" s="590"/>
      <c r="AD13" s="590"/>
      <c r="AE13" s="590"/>
      <c r="AF13" s="590"/>
      <c r="AG13" s="590"/>
      <c r="AH13" s="590"/>
      <c r="AJ13" s="561"/>
      <c r="AK13" s="537" t="s">
        <v>327</v>
      </c>
      <c r="AL13" s="538"/>
      <c r="AM13" s="420"/>
      <c r="AN13" s="421" t="s">
        <v>329</v>
      </c>
      <c r="AO13" s="422"/>
      <c r="AP13" s="419" t="s">
        <v>330</v>
      </c>
      <c r="AQ13" s="419"/>
      <c r="AR13" s="423" t="s">
        <v>25</v>
      </c>
    </row>
    <row r="14" spans="3:44" ht="13.5" customHeight="1">
      <c r="C14" s="571"/>
      <c r="D14" s="572"/>
      <c r="E14" s="573"/>
      <c r="F14" s="576"/>
      <c r="G14" s="579"/>
      <c r="H14" s="576"/>
      <c r="I14" s="582"/>
      <c r="J14" s="555"/>
      <c r="K14" s="585"/>
      <c r="L14" s="582"/>
      <c r="M14" s="555"/>
      <c r="N14" s="585"/>
      <c r="O14" s="582"/>
      <c r="P14" s="555"/>
      <c r="R14" s="588"/>
      <c r="S14" s="588"/>
      <c r="T14" s="589"/>
      <c r="U14" s="589"/>
      <c r="V14" s="589"/>
      <c r="W14" s="589"/>
      <c r="X14" s="588"/>
      <c r="Y14" s="588"/>
      <c r="Z14" s="588"/>
      <c r="AA14" s="590"/>
      <c r="AB14" s="590"/>
      <c r="AC14" s="590"/>
      <c r="AD14" s="590"/>
      <c r="AE14" s="590"/>
      <c r="AF14" s="590"/>
      <c r="AG14" s="590"/>
      <c r="AH14" s="590"/>
      <c r="AJ14" s="561"/>
      <c r="AK14" s="592" t="s">
        <v>328</v>
      </c>
      <c r="AL14" s="593"/>
      <c r="AM14" s="243"/>
      <c r="AN14" s="424" t="s">
        <v>23</v>
      </c>
      <c r="AO14" s="76"/>
      <c r="AP14" s="424" t="s">
        <v>24</v>
      </c>
      <c r="AQ14" s="76"/>
      <c r="AR14" s="425" t="s">
        <v>25</v>
      </c>
    </row>
    <row r="16" spans="3:44" ht="22.5" customHeight="1">
      <c r="C16" s="481" t="s">
        <v>26</v>
      </c>
      <c r="D16" s="482"/>
      <c r="E16" s="483"/>
      <c r="F16" s="469" t="s">
        <v>112</v>
      </c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1"/>
      <c r="S16" s="439" t="s">
        <v>27</v>
      </c>
      <c r="T16" s="441"/>
      <c r="U16" s="439" t="s">
        <v>113</v>
      </c>
      <c r="V16" s="441"/>
      <c r="Y16" s="439" t="s">
        <v>36</v>
      </c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1"/>
    </row>
    <row r="17" spans="3:44" ht="17.25" customHeight="1">
      <c r="C17" s="481" t="s">
        <v>28</v>
      </c>
      <c r="D17" s="482"/>
      <c r="E17" s="483"/>
      <c r="F17" s="494" t="s">
        <v>114</v>
      </c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6"/>
      <c r="Y17" s="502" t="s">
        <v>61</v>
      </c>
      <c r="Z17" s="505" t="s">
        <v>37</v>
      </c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7"/>
    </row>
    <row r="18" spans="3:44" ht="12.75" customHeight="1">
      <c r="C18" s="442" t="s">
        <v>29</v>
      </c>
      <c r="D18" s="443"/>
      <c r="E18" s="444"/>
      <c r="F18" s="497" t="s">
        <v>22</v>
      </c>
      <c r="G18" s="498"/>
      <c r="H18" s="498"/>
      <c r="I18" s="488" t="s">
        <v>115</v>
      </c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9"/>
      <c r="Y18" s="503"/>
      <c r="Z18" s="508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10"/>
    </row>
    <row r="19" spans="3:44" ht="12.75" customHeight="1">
      <c r="C19" s="445"/>
      <c r="D19" s="446"/>
      <c r="E19" s="447"/>
      <c r="F19" s="499"/>
      <c r="G19" s="500"/>
      <c r="H19" s="500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501"/>
      <c r="Y19" s="503"/>
      <c r="Z19" s="508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10"/>
    </row>
    <row r="20" spans="3:44" ht="12.75" customHeight="1">
      <c r="C20" s="445"/>
      <c r="D20" s="446"/>
      <c r="E20" s="447"/>
      <c r="F20" s="499" t="s">
        <v>30</v>
      </c>
      <c r="G20" s="500"/>
      <c r="H20" s="500"/>
      <c r="I20" s="468" t="s">
        <v>116</v>
      </c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501"/>
      <c r="Y20" s="503"/>
      <c r="Z20" s="508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10"/>
    </row>
    <row r="21" spans="3:44" ht="12.75" customHeight="1">
      <c r="C21" s="448"/>
      <c r="D21" s="449"/>
      <c r="E21" s="450"/>
      <c r="F21" s="525"/>
      <c r="G21" s="526"/>
      <c r="H21" s="526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2"/>
      <c r="Y21" s="503"/>
      <c r="Z21" s="508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10"/>
    </row>
    <row r="22" spans="3:44" ht="12.75" customHeight="1">
      <c r="C22" s="442" t="s">
        <v>31</v>
      </c>
      <c r="D22" s="443"/>
      <c r="E22" s="444"/>
      <c r="F22" s="493" t="s">
        <v>117</v>
      </c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9"/>
      <c r="Y22" s="503"/>
      <c r="Z22" s="508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10"/>
    </row>
    <row r="23" spans="3:44" ht="12.75" customHeight="1">
      <c r="C23" s="448"/>
      <c r="D23" s="449"/>
      <c r="E23" s="450"/>
      <c r="F23" s="490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2"/>
      <c r="Y23" s="503"/>
      <c r="Z23" s="508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10"/>
    </row>
    <row r="24" spans="3:44" ht="12.75" customHeight="1">
      <c r="C24" s="442" t="s">
        <v>32</v>
      </c>
      <c r="D24" s="443"/>
      <c r="E24" s="444"/>
      <c r="F24" s="487" t="s">
        <v>118</v>
      </c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9"/>
      <c r="Y24" s="503"/>
      <c r="Z24" s="508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10"/>
    </row>
    <row r="25" spans="3:44" ht="12.75" customHeight="1">
      <c r="C25" s="448"/>
      <c r="D25" s="449"/>
      <c r="E25" s="450"/>
      <c r="F25" s="490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2"/>
      <c r="Y25" s="503"/>
      <c r="Z25" s="508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10"/>
    </row>
    <row r="26" spans="3:44" ht="12.75" customHeight="1">
      <c r="C26" s="442" t="s">
        <v>33</v>
      </c>
      <c r="D26" s="443"/>
      <c r="E26" s="444"/>
      <c r="F26" s="487" t="s">
        <v>333</v>
      </c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9"/>
      <c r="Y26" s="503"/>
      <c r="Z26" s="508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10"/>
    </row>
    <row r="27" spans="3:44" ht="12.75" customHeight="1">
      <c r="C27" s="448"/>
      <c r="D27" s="449"/>
      <c r="E27" s="450"/>
      <c r="F27" s="490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2"/>
      <c r="Y27" s="503"/>
      <c r="Z27" s="508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10"/>
    </row>
    <row r="28" spans="3:44" ht="12.75" customHeight="1">
      <c r="C28" s="442" t="s">
        <v>34</v>
      </c>
      <c r="D28" s="443"/>
      <c r="E28" s="444"/>
      <c r="F28" s="487" t="s">
        <v>120</v>
      </c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9"/>
      <c r="Y28" s="503"/>
      <c r="Z28" s="508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10"/>
    </row>
    <row r="29" spans="3:44" ht="12.75" customHeight="1">
      <c r="C29" s="448"/>
      <c r="D29" s="449"/>
      <c r="E29" s="450"/>
      <c r="F29" s="490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2"/>
      <c r="Y29" s="503"/>
      <c r="Z29" s="508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10"/>
    </row>
    <row r="30" spans="3:44" ht="12.75" customHeight="1">
      <c r="C30" s="442" t="s">
        <v>35</v>
      </c>
      <c r="D30" s="443"/>
      <c r="E30" s="444"/>
      <c r="F30" s="487" t="s">
        <v>121</v>
      </c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9"/>
      <c r="Y30" s="503"/>
      <c r="Z30" s="508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10"/>
    </row>
    <row r="31" spans="3:44" ht="12.75" customHeight="1">
      <c r="C31" s="448"/>
      <c r="D31" s="449"/>
      <c r="E31" s="450"/>
      <c r="F31" s="490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2"/>
      <c r="Y31" s="503"/>
      <c r="Z31" s="508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10"/>
    </row>
    <row r="32" spans="25:44" ht="13.5">
      <c r="Y32" s="504"/>
      <c r="Z32" s="511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3"/>
    </row>
    <row r="33" spans="3:44" ht="13.5">
      <c r="C33" s="527" t="s">
        <v>60</v>
      </c>
      <c r="D33" s="532" t="s">
        <v>97</v>
      </c>
      <c r="E33" s="426"/>
      <c r="F33" s="426"/>
      <c r="G33" s="426"/>
      <c r="H33" s="426"/>
      <c r="I33" s="531"/>
      <c r="J33" s="531"/>
      <c r="K33" s="531"/>
      <c r="L33" s="531"/>
      <c r="M33" s="531"/>
      <c r="N33" s="531"/>
      <c r="O33" s="531"/>
      <c r="P33" s="531"/>
      <c r="Q33" s="531"/>
      <c r="R33" s="531"/>
      <c r="S33" s="531"/>
      <c r="T33" s="531"/>
      <c r="U33" s="531"/>
      <c r="V33" s="531"/>
      <c r="Y33" s="502" t="s">
        <v>38</v>
      </c>
      <c r="Z33" s="515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7"/>
    </row>
    <row r="34" spans="3:44" ht="13.5">
      <c r="C34" s="528"/>
      <c r="D34" s="533"/>
      <c r="E34" s="426"/>
      <c r="F34" s="426"/>
      <c r="G34" s="426"/>
      <c r="H34" s="426"/>
      <c r="I34" s="531"/>
      <c r="J34" s="531"/>
      <c r="K34" s="531"/>
      <c r="L34" s="531"/>
      <c r="M34" s="531"/>
      <c r="N34" s="531"/>
      <c r="O34" s="531"/>
      <c r="P34" s="531"/>
      <c r="Q34" s="531"/>
      <c r="R34" s="531"/>
      <c r="S34" s="531"/>
      <c r="T34" s="531"/>
      <c r="U34" s="531"/>
      <c r="V34" s="531"/>
      <c r="Y34" s="503"/>
      <c r="Z34" s="518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519"/>
      <c r="AL34" s="519"/>
      <c r="AM34" s="519"/>
      <c r="AN34" s="519"/>
      <c r="AO34" s="519"/>
      <c r="AP34" s="519"/>
      <c r="AQ34" s="519"/>
      <c r="AR34" s="520"/>
    </row>
    <row r="35" spans="3:44" ht="13.5">
      <c r="C35" s="528"/>
      <c r="D35" s="533"/>
      <c r="E35" s="426"/>
      <c r="F35" s="426"/>
      <c r="G35" s="426"/>
      <c r="H35" s="426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Y35" s="503"/>
      <c r="Z35" s="518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20"/>
    </row>
    <row r="36" spans="3:44" ht="13.5">
      <c r="C36" s="528"/>
      <c r="D36" s="534"/>
      <c r="E36" s="426"/>
      <c r="F36" s="426"/>
      <c r="G36" s="426"/>
      <c r="H36" s="426"/>
      <c r="I36" s="531"/>
      <c r="J36" s="531"/>
      <c r="K36" s="531"/>
      <c r="L36" s="531"/>
      <c r="M36" s="531"/>
      <c r="N36" s="531"/>
      <c r="O36" s="531"/>
      <c r="P36" s="531"/>
      <c r="Q36" s="531"/>
      <c r="R36" s="531"/>
      <c r="S36" s="531"/>
      <c r="T36" s="531"/>
      <c r="U36" s="531"/>
      <c r="V36" s="531"/>
      <c r="Y36" s="503"/>
      <c r="Z36" s="518"/>
      <c r="AA36" s="519"/>
      <c r="AB36" s="519"/>
      <c r="AC36" s="519"/>
      <c r="AD36" s="519"/>
      <c r="AE36" s="519"/>
      <c r="AF36" s="519"/>
      <c r="AG36" s="519"/>
      <c r="AH36" s="519"/>
      <c r="AI36" s="519"/>
      <c r="AJ36" s="519"/>
      <c r="AK36" s="519"/>
      <c r="AL36" s="519"/>
      <c r="AM36" s="519"/>
      <c r="AN36" s="519"/>
      <c r="AO36" s="519"/>
      <c r="AP36" s="519"/>
      <c r="AQ36" s="519"/>
      <c r="AR36" s="520"/>
    </row>
    <row r="37" spans="3:44" ht="13.5">
      <c r="C37" s="528"/>
      <c r="D37" s="527" t="s">
        <v>39</v>
      </c>
      <c r="E37" s="426"/>
      <c r="F37" s="426"/>
      <c r="G37" s="426"/>
      <c r="H37" s="426"/>
      <c r="I37" s="531"/>
      <c r="J37" s="531"/>
      <c r="K37" s="531"/>
      <c r="L37" s="531"/>
      <c r="M37" s="531"/>
      <c r="N37" s="531"/>
      <c r="O37" s="531"/>
      <c r="P37" s="531"/>
      <c r="Q37" s="531"/>
      <c r="R37" s="531"/>
      <c r="S37" s="531"/>
      <c r="T37" s="531"/>
      <c r="U37" s="531"/>
      <c r="V37" s="531"/>
      <c r="Y37" s="503"/>
      <c r="Z37" s="518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519"/>
      <c r="AL37" s="519"/>
      <c r="AM37" s="519"/>
      <c r="AN37" s="519"/>
      <c r="AO37" s="519"/>
      <c r="AP37" s="519"/>
      <c r="AQ37" s="519"/>
      <c r="AR37" s="520"/>
    </row>
    <row r="38" spans="3:44" ht="13.5">
      <c r="C38" s="528"/>
      <c r="D38" s="528"/>
      <c r="E38" s="426"/>
      <c r="F38" s="426"/>
      <c r="G38" s="426"/>
      <c r="H38" s="426"/>
      <c r="I38" s="531"/>
      <c r="J38" s="531"/>
      <c r="K38" s="531"/>
      <c r="L38" s="531"/>
      <c r="M38" s="531"/>
      <c r="N38" s="531"/>
      <c r="O38" s="531"/>
      <c r="P38" s="531"/>
      <c r="Q38" s="531"/>
      <c r="R38" s="531"/>
      <c r="S38" s="531"/>
      <c r="T38" s="531"/>
      <c r="U38" s="531"/>
      <c r="V38" s="531"/>
      <c r="Y38" s="503"/>
      <c r="Z38" s="518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519"/>
      <c r="AL38" s="519"/>
      <c r="AM38" s="519"/>
      <c r="AN38" s="519"/>
      <c r="AO38" s="519"/>
      <c r="AP38" s="519"/>
      <c r="AQ38" s="519"/>
      <c r="AR38" s="520"/>
    </row>
    <row r="39" spans="3:44" ht="13.5">
      <c r="C39" s="528"/>
      <c r="D39" s="529"/>
      <c r="E39" s="426"/>
      <c r="F39" s="426"/>
      <c r="G39" s="426"/>
      <c r="H39" s="426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Y39" s="503"/>
      <c r="Z39" s="518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519"/>
      <c r="AL39" s="519"/>
      <c r="AM39" s="519"/>
      <c r="AN39" s="519"/>
      <c r="AO39" s="519"/>
      <c r="AP39" s="519"/>
      <c r="AQ39" s="519"/>
      <c r="AR39" s="520"/>
    </row>
    <row r="40" spans="3:44" ht="13.5">
      <c r="C40" s="528"/>
      <c r="D40" s="481" t="s">
        <v>40</v>
      </c>
      <c r="E40" s="482"/>
      <c r="F40" s="482"/>
      <c r="G40" s="530"/>
      <c r="H40" s="530"/>
      <c r="I40" s="38" t="s">
        <v>23</v>
      </c>
      <c r="J40" s="63"/>
      <c r="K40" s="38" t="s">
        <v>24</v>
      </c>
      <c r="L40" s="63"/>
      <c r="M40" s="38" t="s">
        <v>25</v>
      </c>
      <c r="N40" s="66"/>
      <c r="O40" s="481" t="s">
        <v>41</v>
      </c>
      <c r="P40" s="482"/>
      <c r="Q40" s="482"/>
      <c r="R40" s="482"/>
      <c r="S40" s="535"/>
      <c r="T40" s="530"/>
      <c r="U40" s="536"/>
      <c r="V40" s="66" t="s">
        <v>42</v>
      </c>
      <c r="Y40" s="503"/>
      <c r="Z40" s="518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19"/>
      <c r="AQ40" s="519"/>
      <c r="AR40" s="520"/>
    </row>
    <row r="41" spans="3:44" ht="13.5">
      <c r="C41" s="529"/>
      <c r="D41" s="481" t="s">
        <v>43</v>
      </c>
      <c r="E41" s="482"/>
      <c r="F41" s="482"/>
      <c r="G41" s="530"/>
      <c r="H41" s="530"/>
      <c r="I41" s="38" t="s">
        <v>23</v>
      </c>
      <c r="J41" s="63"/>
      <c r="K41" s="38" t="s">
        <v>24</v>
      </c>
      <c r="L41" s="63"/>
      <c r="M41" s="38" t="s">
        <v>25</v>
      </c>
      <c r="N41" s="66"/>
      <c r="O41" s="481" t="s">
        <v>44</v>
      </c>
      <c r="P41" s="482"/>
      <c r="Q41" s="482"/>
      <c r="R41" s="482"/>
      <c r="S41" s="524"/>
      <c r="T41" s="63" t="s">
        <v>45</v>
      </c>
      <c r="U41" s="64"/>
      <c r="V41" s="66" t="s">
        <v>46</v>
      </c>
      <c r="Y41" s="514"/>
      <c r="Z41" s="521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3"/>
    </row>
    <row r="43" ht="8.25" customHeight="1"/>
    <row r="44" ht="6" customHeight="1"/>
  </sheetData>
  <sheetProtection/>
  <mergeCells count="95">
    <mergeCell ref="D41:F41"/>
    <mergeCell ref="G41:H41"/>
    <mergeCell ref="C30:E31"/>
    <mergeCell ref="F30:V31"/>
    <mergeCell ref="C33:C41"/>
    <mergeCell ref="D33:D36"/>
    <mergeCell ref="B2:AF2"/>
    <mergeCell ref="D3:AF4"/>
    <mergeCell ref="Y33:Y41"/>
    <mergeCell ref="Z33:AR41"/>
    <mergeCell ref="D37:D39"/>
    <mergeCell ref="E37:H39"/>
    <mergeCell ref="D40:F40"/>
    <mergeCell ref="G40:H40"/>
    <mergeCell ref="O40:S40"/>
    <mergeCell ref="T40:U40"/>
    <mergeCell ref="Y16:AR16"/>
    <mergeCell ref="E33:H36"/>
    <mergeCell ref="I33:V39"/>
    <mergeCell ref="O41:S41"/>
    <mergeCell ref="C24:E25"/>
    <mergeCell ref="F24:V25"/>
    <mergeCell ref="C26:E27"/>
    <mergeCell ref="F26:V27"/>
    <mergeCell ref="C28:E29"/>
    <mergeCell ref="F28:V29"/>
    <mergeCell ref="Y17:Y32"/>
    <mergeCell ref="Z17:AR32"/>
    <mergeCell ref="C18:E21"/>
    <mergeCell ref="F18:H19"/>
    <mergeCell ref="I18:V19"/>
    <mergeCell ref="F20:H21"/>
    <mergeCell ref="I20:V21"/>
    <mergeCell ref="C22:E23"/>
    <mergeCell ref="F22:V23"/>
    <mergeCell ref="H12:H14"/>
    <mergeCell ref="I12:I14"/>
    <mergeCell ref="J12:J14"/>
    <mergeCell ref="K12:K14"/>
    <mergeCell ref="C17:E17"/>
    <mergeCell ref="F17:V17"/>
    <mergeCell ref="C16:E16"/>
    <mergeCell ref="F16:R16"/>
    <mergeCell ref="S16:T16"/>
    <mergeCell ref="U16:V16"/>
    <mergeCell ref="C11:E11"/>
    <mergeCell ref="S11:AH11"/>
    <mergeCell ref="AJ11:AJ14"/>
    <mergeCell ref="AK11:AR11"/>
    <mergeCell ref="C12:E14"/>
    <mergeCell ref="F12:F14"/>
    <mergeCell ref="G12:G14"/>
    <mergeCell ref="L10:L11"/>
    <mergeCell ref="M10:M11"/>
    <mergeCell ref="N10:N11"/>
    <mergeCell ref="AO10:AR10"/>
    <mergeCell ref="L12:L14"/>
    <mergeCell ref="N12:N14"/>
    <mergeCell ref="O12:O14"/>
    <mergeCell ref="P12:P14"/>
    <mergeCell ref="S12:AE12"/>
    <mergeCell ref="AF12:AH12"/>
    <mergeCell ref="AP12:AQ12"/>
    <mergeCell ref="O10:O11"/>
    <mergeCell ref="P10:P11"/>
    <mergeCell ref="S5:Y5"/>
    <mergeCell ref="Z5:AD5"/>
    <mergeCell ref="AF5:AI5"/>
    <mergeCell ref="AK5:AM5"/>
    <mergeCell ref="AO5:AP5"/>
    <mergeCell ref="F10:F11"/>
    <mergeCell ref="G10:G11"/>
    <mergeCell ref="H10:H11"/>
    <mergeCell ref="I10:I11"/>
    <mergeCell ref="J10:J11"/>
    <mergeCell ref="AK14:AL14"/>
    <mergeCell ref="S10:T10"/>
    <mergeCell ref="C7:P9"/>
    <mergeCell ref="AB7:AI8"/>
    <mergeCell ref="AJ7:AR8"/>
    <mergeCell ref="C10:E10"/>
    <mergeCell ref="K10:K11"/>
    <mergeCell ref="M12:M14"/>
    <mergeCell ref="W10:AH10"/>
    <mergeCell ref="AJ10:AN10"/>
    <mergeCell ref="C6:L6"/>
    <mergeCell ref="M6:P6"/>
    <mergeCell ref="AB6:AI6"/>
    <mergeCell ref="AJ6:AR6"/>
    <mergeCell ref="R13:S14"/>
    <mergeCell ref="T13:W14"/>
    <mergeCell ref="X13:Z14"/>
    <mergeCell ref="AA13:AH14"/>
    <mergeCell ref="AK12:AM12"/>
    <mergeCell ref="AK13:AL13"/>
  </mergeCells>
  <printOptions/>
  <pageMargins left="0.4724409448818898" right="0" top="0.5118110236220472" bottom="0" header="0.31496062992125984" footer="0.3149606299212598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Q32"/>
  <sheetViews>
    <sheetView zoomScale="75" zoomScaleNormal="75" zoomScalePageLayoutView="0" workbookViewId="0" topLeftCell="A22">
      <selection activeCell="A1" sqref="A1"/>
    </sheetView>
  </sheetViews>
  <sheetFormatPr defaultColWidth="9.140625" defaultRowHeight="15"/>
  <cols>
    <col min="1" max="1" width="10.7109375" style="0" customWidth="1"/>
    <col min="2" max="2" width="0.85546875" style="0" customWidth="1"/>
    <col min="3" max="4" width="26.57421875" style="0" customWidth="1"/>
    <col min="5" max="5" width="8.421875" style="0" customWidth="1"/>
    <col min="6" max="6" width="6.421875" style="0" customWidth="1"/>
    <col min="7" max="7" width="5.421875" style="0" customWidth="1"/>
    <col min="8" max="8" width="14.7109375" style="0" customWidth="1"/>
    <col min="9" max="9" width="14.28125" style="0" customWidth="1"/>
    <col min="10" max="10" width="15.421875" style="0" customWidth="1"/>
    <col min="11" max="11" width="9.57421875" style="0" customWidth="1"/>
    <col min="12" max="12" width="16.7109375" style="0" customWidth="1"/>
    <col min="13" max="13" width="0.85546875" style="0" customWidth="1"/>
  </cols>
  <sheetData>
    <row r="1" spans="3:6" ht="41.25" customHeight="1">
      <c r="C1" s="146" t="s">
        <v>167</v>
      </c>
      <c r="F1" s="146"/>
    </row>
    <row r="2" spans="2:13" ht="34.5" customHeight="1" thickBot="1">
      <c r="B2" s="595" t="s">
        <v>48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</row>
    <row r="3" spans="3:12" ht="24.75" customHeight="1">
      <c r="C3" s="2" t="s">
        <v>49</v>
      </c>
      <c r="D3" s="2" t="s">
        <v>50</v>
      </c>
      <c r="E3" s="597" t="s">
        <v>51</v>
      </c>
      <c r="F3" s="598"/>
      <c r="G3" s="106" t="s">
        <v>52</v>
      </c>
      <c r="H3" s="125" t="s">
        <v>53</v>
      </c>
      <c r="I3" s="126" t="s">
        <v>54</v>
      </c>
      <c r="J3" s="110" t="s">
        <v>55</v>
      </c>
      <c r="K3" s="5" t="s">
        <v>56</v>
      </c>
      <c r="L3" s="4" t="s">
        <v>54</v>
      </c>
    </row>
    <row r="4" spans="3:12" ht="21" customHeight="1">
      <c r="C4" s="49" t="s">
        <v>128</v>
      </c>
      <c r="D4" s="49" t="s">
        <v>129</v>
      </c>
      <c r="E4" s="50"/>
      <c r="F4" s="127"/>
      <c r="G4" s="107"/>
      <c r="H4" s="117"/>
      <c r="I4" s="118"/>
      <c r="J4" s="111"/>
      <c r="K4" s="25"/>
      <c r="L4" s="6"/>
    </row>
    <row r="5" spans="3:12" ht="21" customHeight="1">
      <c r="C5" s="49" t="s">
        <v>64</v>
      </c>
      <c r="D5" s="49" t="s">
        <v>13</v>
      </c>
      <c r="E5" s="128">
        <v>2728</v>
      </c>
      <c r="F5" s="127" t="s">
        <v>130</v>
      </c>
      <c r="G5" s="107" t="s">
        <v>65</v>
      </c>
      <c r="H5" s="129">
        <v>100</v>
      </c>
      <c r="I5" s="130">
        <f aca="true" t="shared" si="0" ref="I5:I25">$E5*$H5+IF($F5="",0,($F5/1000)*$H5)</f>
        <v>272800</v>
      </c>
      <c r="J5" s="112"/>
      <c r="K5" s="25"/>
      <c r="L5" s="6"/>
    </row>
    <row r="6" spans="3:12" ht="21" customHeight="1">
      <c r="C6" s="49" t="s">
        <v>66</v>
      </c>
      <c r="D6" s="49" t="s">
        <v>67</v>
      </c>
      <c r="E6" s="128">
        <v>967</v>
      </c>
      <c r="F6" s="127" t="s">
        <v>131</v>
      </c>
      <c r="G6" s="107" t="s">
        <v>68</v>
      </c>
      <c r="H6" s="129">
        <v>1000</v>
      </c>
      <c r="I6" s="130">
        <f t="shared" si="0"/>
        <v>967000</v>
      </c>
      <c r="J6" s="112" t="s">
        <v>57</v>
      </c>
      <c r="K6" s="25"/>
      <c r="L6" s="7" t="s">
        <v>13</v>
      </c>
    </row>
    <row r="7" spans="3:12" ht="21" customHeight="1">
      <c r="C7" s="49" t="s">
        <v>69</v>
      </c>
      <c r="D7" s="49" t="s">
        <v>13</v>
      </c>
      <c r="E7" s="128">
        <v>4837</v>
      </c>
      <c r="F7" s="127" t="s">
        <v>131</v>
      </c>
      <c r="G7" s="107" t="s">
        <v>70</v>
      </c>
      <c r="H7" s="129">
        <v>500</v>
      </c>
      <c r="I7" s="130">
        <f t="shared" si="0"/>
        <v>2418500</v>
      </c>
      <c r="J7" s="112" t="s">
        <v>57</v>
      </c>
      <c r="K7" s="25"/>
      <c r="L7" s="7" t="s">
        <v>13</v>
      </c>
    </row>
    <row r="8" spans="3:12" ht="21" customHeight="1">
      <c r="C8" s="49" t="s">
        <v>71</v>
      </c>
      <c r="D8" s="49" t="s">
        <v>72</v>
      </c>
      <c r="E8" s="128">
        <v>490</v>
      </c>
      <c r="F8" s="127" t="s">
        <v>131</v>
      </c>
      <c r="G8" s="107" t="s">
        <v>68</v>
      </c>
      <c r="H8" s="129">
        <v>1500</v>
      </c>
      <c r="I8" s="130">
        <f t="shared" si="0"/>
        <v>735000</v>
      </c>
      <c r="J8" s="111"/>
      <c r="K8" s="25"/>
      <c r="L8" s="6">
        <v>0</v>
      </c>
    </row>
    <row r="9" spans="3:12" ht="21" customHeight="1">
      <c r="C9" s="49" t="s">
        <v>73</v>
      </c>
      <c r="D9" s="49" t="s">
        <v>74</v>
      </c>
      <c r="E9" s="128">
        <v>242</v>
      </c>
      <c r="F9" s="127" t="s">
        <v>131</v>
      </c>
      <c r="G9" s="107" t="s">
        <v>68</v>
      </c>
      <c r="H9" s="129">
        <v>5000</v>
      </c>
      <c r="I9" s="130">
        <f t="shared" si="0"/>
        <v>1210000</v>
      </c>
      <c r="J9" s="111"/>
      <c r="K9" s="25"/>
      <c r="L9" s="6"/>
    </row>
    <row r="10" spans="3:12" ht="21" customHeight="1">
      <c r="C10" s="49" t="s">
        <v>75</v>
      </c>
      <c r="D10" s="49" t="s">
        <v>72</v>
      </c>
      <c r="E10" s="128">
        <v>490</v>
      </c>
      <c r="F10" s="127" t="s">
        <v>131</v>
      </c>
      <c r="G10" s="107" t="s">
        <v>68</v>
      </c>
      <c r="H10" s="129">
        <v>1500</v>
      </c>
      <c r="I10" s="130">
        <f t="shared" si="0"/>
        <v>735000</v>
      </c>
      <c r="J10" s="111"/>
      <c r="K10" s="25"/>
      <c r="L10" s="6"/>
    </row>
    <row r="11" spans="3:12" ht="21" customHeight="1">
      <c r="C11" s="49" t="s">
        <v>76</v>
      </c>
      <c r="D11" s="49" t="s">
        <v>13</v>
      </c>
      <c r="E11" s="128">
        <v>266</v>
      </c>
      <c r="F11" s="127" t="s">
        <v>131</v>
      </c>
      <c r="G11" s="107" t="s">
        <v>68</v>
      </c>
      <c r="H11" s="129">
        <v>4500</v>
      </c>
      <c r="I11" s="130">
        <f t="shared" si="0"/>
        <v>1197000</v>
      </c>
      <c r="J11" s="112" t="s">
        <v>57</v>
      </c>
      <c r="K11" s="25"/>
      <c r="L11" s="6"/>
    </row>
    <row r="12" spans="3:15" ht="21" customHeight="1">
      <c r="C12" s="49" t="s">
        <v>81</v>
      </c>
      <c r="D12" s="131"/>
      <c r="E12" s="132">
        <v>1</v>
      </c>
      <c r="F12" s="127"/>
      <c r="G12" s="107" t="s">
        <v>82</v>
      </c>
      <c r="H12" s="129"/>
      <c r="I12" s="130">
        <v>-300</v>
      </c>
      <c r="J12" s="112" t="s">
        <v>57</v>
      </c>
      <c r="K12" s="25"/>
      <c r="L12" s="6"/>
      <c r="M12" s="8"/>
      <c r="N12" s="8"/>
      <c r="O12" s="9"/>
    </row>
    <row r="13" spans="3:12" ht="21" customHeight="1">
      <c r="C13" s="49"/>
      <c r="D13" s="49"/>
      <c r="E13" s="128"/>
      <c r="F13" s="127"/>
      <c r="G13" s="107"/>
      <c r="H13" s="129"/>
      <c r="I13" s="130"/>
      <c r="J13" s="112"/>
      <c r="K13" s="25"/>
      <c r="L13" s="6"/>
    </row>
    <row r="14" spans="3:12" ht="21" customHeight="1">
      <c r="C14" s="131" t="s">
        <v>88</v>
      </c>
      <c r="D14" s="131"/>
      <c r="E14" s="133"/>
      <c r="F14" s="127"/>
      <c r="G14" s="134"/>
      <c r="H14" s="129"/>
      <c r="I14" s="130">
        <f>SUM(I5:I13)</f>
        <v>7535000</v>
      </c>
      <c r="J14" s="112" t="s">
        <v>57</v>
      </c>
      <c r="K14" s="25"/>
      <c r="L14" s="7" t="s">
        <v>13</v>
      </c>
    </row>
    <row r="15" spans="3:15" ht="21" customHeight="1">
      <c r="C15" s="135"/>
      <c r="D15" s="135"/>
      <c r="E15" s="133"/>
      <c r="F15" s="136"/>
      <c r="G15" s="137"/>
      <c r="H15" s="129"/>
      <c r="I15" s="130">
        <f>$E15*$H15+IF($F15="",0,($F15/1000)*$H15)</f>
        <v>0</v>
      </c>
      <c r="J15" s="112" t="s">
        <v>57</v>
      </c>
      <c r="K15" s="25"/>
      <c r="L15" s="7" t="s">
        <v>13</v>
      </c>
      <c r="M15" s="8"/>
      <c r="N15" s="9"/>
      <c r="O15" s="9"/>
    </row>
    <row r="16" spans="3:12" ht="21" customHeight="1">
      <c r="C16" s="49" t="s">
        <v>132</v>
      </c>
      <c r="D16" s="131"/>
      <c r="E16" s="138"/>
      <c r="F16" s="127"/>
      <c r="G16" s="134"/>
      <c r="H16" s="129"/>
      <c r="I16" s="130">
        <f t="shared" si="0"/>
        <v>0</v>
      </c>
      <c r="J16" s="111"/>
      <c r="K16" s="25"/>
      <c r="L16" s="6"/>
    </row>
    <row r="17" spans="3:12" ht="21" customHeight="1">
      <c r="C17" s="49" t="s">
        <v>77</v>
      </c>
      <c r="D17" s="131"/>
      <c r="E17" s="132">
        <v>980</v>
      </c>
      <c r="F17" s="127"/>
      <c r="G17" s="107" t="s">
        <v>65</v>
      </c>
      <c r="H17" s="129">
        <v>1500</v>
      </c>
      <c r="I17" s="130">
        <f t="shared" si="0"/>
        <v>1470000</v>
      </c>
      <c r="J17" s="111"/>
      <c r="K17" s="25"/>
      <c r="L17" s="6"/>
    </row>
    <row r="18" spans="3:12" ht="21" customHeight="1">
      <c r="C18" s="49" t="s">
        <v>78</v>
      </c>
      <c r="D18" s="131"/>
      <c r="E18" s="132">
        <v>1748</v>
      </c>
      <c r="F18" s="127"/>
      <c r="G18" s="107" t="s">
        <v>65</v>
      </c>
      <c r="H18" s="129">
        <v>1600</v>
      </c>
      <c r="I18" s="130">
        <f t="shared" si="0"/>
        <v>2796800</v>
      </c>
      <c r="J18" s="111"/>
      <c r="K18" s="25"/>
      <c r="L18" s="6"/>
    </row>
    <row r="19" spans="2:43" ht="21" customHeight="1">
      <c r="B19" s="8"/>
      <c r="C19" s="49" t="s">
        <v>79</v>
      </c>
      <c r="D19" s="131"/>
      <c r="E19" s="132">
        <v>3</v>
      </c>
      <c r="F19" s="127"/>
      <c r="G19" s="107" t="s">
        <v>80</v>
      </c>
      <c r="H19" s="129">
        <v>550000</v>
      </c>
      <c r="I19" s="130">
        <f t="shared" si="0"/>
        <v>1650000</v>
      </c>
      <c r="J19" s="112" t="s">
        <v>57</v>
      </c>
      <c r="K19" s="25"/>
      <c r="L19" s="6"/>
      <c r="M19" s="8"/>
      <c r="N19" s="8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3:15" ht="21" customHeight="1">
      <c r="C20" s="49" t="s">
        <v>81</v>
      </c>
      <c r="D20" s="131"/>
      <c r="E20" s="132">
        <v>1</v>
      </c>
      <c r="F20" s="127"/>
      <c r="G20" s="107" t="s">
        <v>82</v>
      </c>
      <c r="H20" s="129"/>
      <c r="I20" s="130">
        <v>-800</v>
      </c>
      <c r="J20" s="112" t="s">
        <v>57</v>
      </c>
      <c r="K20" s="25"/>
      <c r="L20" s="6"/>
      <c r="M20" s="8"/>
      <c r="N20" s="8"/>
      <c r="O20" s="9"/>
    </row>
    <row r="21" spans="3:15" ht="21" customHeight="1">
      <c r="C21" s="131"/>
      <c r="D21" s="131"/>
      <c r="E21" s="138"/>
      <c r="F21" s="127"/>
      <c r="G21" s="134"/>
      <c r="H21" s="129"/>
      <c r="I21" s="130">
        <f t="shared" si="0"/>
        <v>0</v>
      </c>
      <c r="J21" s="112" t="s">
        <v>57</v>
      </c>
      <c r="K21" s="25"/>
      <c r="L21" s="6"/>
      <c r="M21" s="8"/>
      <c r="N21" s="8"/>
      <c r="O21" s="9"/>
    </row>
    <row r="22" spans="3:15" ht="21" customHeight="1">
      <c r="C22" s="131" t="s">
        <v>86</v>
      </c>
      <c r="D22" s="131"/>
      <c r="E22" s="133"/>
      <c r="F22" s="127"/>
      <c r="G22" s="134"/>
      <c r="H22" s="129"/>
      <c r="I22" s="130">
        <f>SUM(I17:I21)</f>
        <v>5916000</v>
      </c>
      <c r="J22" s="112" t="s">
        <v>57</v>
      </c>
      <c r="K22" s="25"/>
      <c r="L22" s="7" t="s">
        <v>13</v>
      </c>
      <c r="M22" s="8"/>
      <c r="N22" s="9"/>
      <c r="O22" s="9"/>
    </row>
    <row r="23" spans="3:15" ht="21" customHeight="1">
      <c r="C23" s="131"/>
      <c r="D23" s="131"/>
      <c r="E23" s="133"/>
      <c r="F23" s="139"/>
      <c r="G23" s="134"/>
      <c r="H23" s="129"/>
      <c r="I23" s="130">
        <f t="shared" si="0"/>
        <v>0</v>
      </c>
      <c r="J23" s="112" t="s">
        <v>57</v>
      </c>
      <c r="K23" s="25"/>
      <c r="L23" s="7" t="s">
        <v>13</v>
      </c>
      <c r="M23" s="8"/>
      <c r="N23" s="9"/>
      <c r="O23" s="9"/>
    </row>
    <row r="24" spans="3:15" ht="21" customHeight="1">
      <c r="C24" s="131" t="s">
        <v>90</v>
      </c>
      <c r="D24" s="131"/>
      <c r="E24" s="132">
        <v>1</v>
      </c>
      <c r="F24" s="127"/>
      <c r="G24" s="107" t="s">
        <v>82</v>
      </c>
      <c r="H24" s="129"/>
      <c r="I24" s="130">
        <v>1249000</v>
      </c>
      <c r="J24" s="112" t="s">
        <v>57</v>
      </c>
      <c r="K24" s="25"/>
      <c r="L24" s="7" t="s">
        <v>13</v>
      </c>
      <c r="M24" s="8"/>
      <c r="N24" s="9"/>
      <c r="O24" s="9"/>
    </row>
    <row r="25" spans="3:15" ht="21" customHeight="1">
      <c r="C25" s="131"/>
      <c r="D25" s="131"/>
      <c r="E25" s="133"/>
      <c r="F25" s="127"/>
      <c r="G25" s="134"/>
      <c r="H25" s="129"/>
      <c r="I25" s="130">
        <f t="shared" si="0"/>
        <v>0</v>
      </c>
      <c r="J25" s="112" t="s">
        <v>57</v>
      </c>
      <c r="K25" s="25"/>
      <c r="L25" s="7" t="s">
        <v>13</v>
      </c>
      <c r="M25" s="8"/>
      <c r="N25" s="9"/>
      <c r="O25" s="9"/>
    </row>
    <row r="26" spans="3:15" ht="21" customHeight="1" thickBot="1">
      <c r="C26" s="131" t="s">
        <v>83</v>
      </c>
      <c r="D26" s="131"/>
      <c r="E26" s="133"/>
      <c r="F26" s="127"/>
      <c r="G26" s="134"/>
      <c r="H26" s="140"/>
      <c r="I26" s="141">
        <f>SUM(I24,I22,I14)</f>
        <v>14700000</v>
      </c>
      <c r="J26" s="112" t="s">
        <v>57</v>
      </c>
      <c r="K26" s="25"/>
      <c r="L26" s="7" t="s">
        <v>13</v>
      </c>
      <c r="M26" s="8"/>
      <c r="N26" s="9"/>
      <c r="O26" s="9"/>
    </row>
    <row r="27" spans="3:15" ht="21" customHeight="1">
      <c r="C27" s="131"/>
      <c r="D27" s="131"/>
      <c r="E27" s="133"/>
      <c r="F27" s="127"/>
      <c r="G27" s="134"/>
      <c r="H27" s="142"/>
      <c r="I27" s="143"/>
      <c r="J27" s="112"/>
      <c r="K27" s="25"/>
      <c r="L27" s="7"/>
      <c r="M27" s="8"/>
      <c r="N27" s="9"/>
      <c r="O27" s="9"/>
    </row>
    <row r="28" spans="3:15" ht="21" customHeight="1">
      <c r="C28" s="144" t="s">
        <v>133</v>
      </c>
      <c r="D28" s="42"/>
      <c r="E28" s="46"/>
      <c r="F28" s="44"/>
      <c r="G28" s="45"/>
      <c r="H28" s="22"/>
      <c r="I28" s="145">
        <v>-700000</v>
      </c>
      <c r="J28" s="23" t="s">
        <v>57</v>
      </c>
      <c r="K28" s="25"/>
      <c r="L28" s="7" t="s">
        <v>13</v>
      </c>
      <c r="M28" s="8"/>
      <c r="N28" s="9"/>
      <c r="O28" s="9"/>
    </row>
    <row r="29" spans="2:43" ht="21" customHeight="1">
      <c r="B29" s="8"/>
      <c r="C29" s="144" t="s">
        <v>134</v>
      </c>
      <c r="D29" s="42"/>
      <c r="E29" s="43"/>
      <c r="F29" s="44"/>
      <c r="G29" s="45"/>
      <c r="H29" s="22"/>
      <c r="I29" s="145">
        <v>14000000</v>
      </c>
      <c r="J29" s="23" t="s">
        <v>57</v>
      </c>
      <c r="K29" s="25"/>
      <c r="L29" s="6"/>
      <c r="M29" s="8"/>
      <c r="N29" s="8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2:43" ht="21" customHeight="1">
      <c r="B30" s="8"/>
      <c r="C30" s="42"/>
      <c r="D30" s="42"/>
      <c r="E30" s="43"/>
      <c r="F30" s="44"/>
      <c r="G30" s="45"/>
      <c r="H30" s="22"/>
      <c r="I30" s="6"/>
      <c r="J30" s="23"/>
      <c r="K30" s="25"/>
      <c r="L30" s="6"/>
      <c r="M30" s="8"/>
      <c r="N30" s="8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2:43" ht="24" customHeight="1">
      <c r="B31" s="8"/>
      <c r="C31" s="42"/>
      <c r="D31" s="42"/>
      <c r="E31" s="43"/>
      <c r="F31" s="44"/>
      <c r="G31" s="45"/>
      <c r="H31" s="22"/>
      <c r="I31" s="6"/>
      <c r="J31" s="23"/>
      <c r="K31" s="25"/>
      <c r="L31" s="6"/>
      <c r="M31" s="8"/>
      <c r="N31" s="8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2:43" ht="24" customHeight="1">
      <c r="B32" s="8"/>
      <c r="C32" s="42"/>
      <c r="D32" s="42"/>
      <c r="E32" s="43"/>
      <c r="F32" s="44"/>
      <c r="G32" s="45"/>
      <c r="H32" s="22"/>
      <c r="I32" s="6"/>
      <c r="J32" s="23"/>
      <c r="K32" s="25"/>
      <c r="L32" s="6"/>
      <c r="M32" s="8"/>
      <c r="N32" s="8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ht="7.5" customHeight="1"/>
  </sheetData>
  <sheetProtection/>
  <mergeCells count="2">
    <mergeCell ref="B2:M2"/>
    <mergeCell ref="E3:F3"/>
  </mergeCells>
  <dataValidations count="2">
    <dataValidation allowBlank="1" showInputMessage="1" showErrorMessage="1" imeMode="off" sqref="E17:E20 E4:E13 E24"/>
    <dataValidation allowBlank="1" showInputMessage="1" showErrorMessage="1" imeMode="on" sqref="G17:G20 C16:C20 G4:G13 C4:D11 C13:D13 C12 G24"/>
  </dataValidation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2" width="14.421875" style="0" customWidth="1"/>
    <col min="3" max="3" width="0.85546875" style="0" customWidth="1"/>
    <col min="4" max="5" width="26.57421875" style="0" customWidth="1"/>
    <col min="6" max="6" width="8.421875" style="0" customWidth="1"/>
    <col min="7" max="7" width="6.421875" style="0" customWidth="1"/>
    <col min="8" max="8" width="5.421875" style="0" customWidth="1"/>
    <col min="9" max="9" width="14.7109375" style="0" customWidth="1"/>
    <col min="10" max="10" width="14.28125" style="0" customWidth="1"/>
    <col min="11" max="11" width="15.421875" style="0" customWidth="1"/>
    <col min="12" max="12" width="9.57421875" style="0" customWidth="1"/>
    <col min="13" max="13" width="16.7109375" style="0" customWidth="1"/>
    <col min="14" max="14" width="0.85546875" style="0" customWidth="1"/>
  </cols>
  <sheetData>
    <row r="1" spans="1:14" ht="34.5" customHeight="1">
      <c r="A1" s="161" t="s">
        <v>137</v>
      </c>
      <c r="B1" s="159" t="s">
        <v>138</v>
      </c>
      <c r="C1" s="160"/>
      <c r="D1" s="69"/>
      <c r="E1" s="69"/>
      <c r="F1" s="160" t="s">
        <v>59</v>
      </c>
      <c r="G1" s="69"/>
      <c r="H1" s="69"/>
      <c r="I1" s="69"/>
      <c r="J1" s="69"/>
      <c r="K1" s="69"/>
      <c r="L1" s="69"/>
      <c r="M1" s="69"/>
      <c r="N1" s="69"/>
    </row>
    <row r="2" spans="4:13" ht="24.75" customHeight="1">
      <c r="D2" s="2" t="s">
        <v>49</v>
      </c>
      <c r="E2" s="2" t="s">
        <v>50</v>
      </c>
      <c r="F2" s="597" t="s">
        <v>51</v>
      </c>
      <c r="G2" s="598"/>
      <c r="H2" s="3" t="s">
        <v>52</v>
      </c>
      <c r="I2" s="1" t="s">
        <v>53</v>
      </c>
      <c r="J2" s="4" t="s">
        <v>54</v>
      </c>
      <c r="K2" s="3" t="s">
        <v>55</v>
      </c>
      <c r="L2" s="5" t="s">
        <v>56</v>
      </c>
      <c r="M2" s="4" t="s">
        <v>54</v>
      </c>
    </row>
    <row r="3" spans="1:13" ht="23.25" customHeight="1">
      <c r="A3" s="162" t="s">
        <v>172</v>
      </c>
      <c r="D3" s="49" t="s">
        <v>128</v>
      </c>
      <c r="E3" s="49"/>
      <c r="F3" s="50"/>
      <c r="G3" s="44"/>
      <c r="H3" s="51"/>
      <c r="I3" s="22"/>
      <c r="J3" s="6"/>
      <c r="K3" s="45"/>
      <c r="L3" s="25"/>
      <c r="M3" s="6"/>
    </row>
    <row r="4" spans="1:13" ht="23.25" customHeight="1">
      <c r="A4" s="162" t="s">
        <v>139</v>
      </c>
      <c r="D4" s="52" t="s">
        <v>64</v>
      </c>
      <c r="E4" s="52" t="s">
        <v>13</v>
      </c>
      <c r="F4" s="53">
        <v>2728</v>
      </c>
      <c r="G4" s="44" t="s">
        <v>130</v>
      </c>
      <c r="H4" s="54" t="s">
        <v>65</v>
      </c>
      <c r="I4" s="22">
        <v>100</v>
      </c>
      <c r="J4" s="6">
        <f aca="true" t="shared" si="0" ref="J4:J24">$F4*$I4+IF($G4="",0,($G4/1000)*$I4)</f>
        <v>272800</v>
      </c>
      <c r="K4" s="23" t="s">
        <v>57</v>
      </c>
      <c r="L4" s="25"/>
      <c r="M4" s="6"/>
    </row>
    <row r="5" spans="4:13" ht="23.25" customHeight="1">
      <c r="D5" s="52" t="s">
        <v>66</v>
      </c>
      <c r="E5" s="52" t="s">
        <v>67</v>
      </c>
      <c r="F5" s="53">
        <v>967</v>
      </c>
      <c r="G5" s="44" t="s">
        <v>131</v>
      </c>
      <c r="H5" s="54" t="s">
        <v>68</v>
      </c>
      <c r="I5" s="22">
        <v>1000</v>
      </c>
      <c r="J5" s="6">
        <f t="shared" si="0"/>
        <v>967000</v>
      </c>
      <c r="K5" s="23" t="s">
        <v>57</v>
      </c>
      <c r="L5" s="25"/>
      <c r="M5" s="7" t="s">
        <v>13</v>
      </c>
    </row>
    <row r="6" spans="1:13" ht="23.25" customHeight="1">
      <c r="A6" s="159" t="s">
        <v>140</v>
      </c>
      <c r="D6" s="52" t="s">
        <v>69</v>
      </c>
      <c r="E6" s="52" t="s">
        <v>13</v>
      </c>
      <c r="F6" s="53">
        <v>4837</v>
      </c>
      <c r="G6" s="44" t="s">
        <v>131</v>
      </c>
      <c r="H6" s="54" t="s">
        <v>70</v>
      </c>
      <c r="I6" s="22">
        <v>500</v>
      </c>
      <c r="J6" s="6">
        <f t="shared" si="0"/>
        <v>2418500</v>
      </c>
      <c r="K6" s="23" t="s">
        <v>57</v>
      </c>
      <c r="L6" s="25"/>
      <c r="M6" s="7" t="s">
        <v>13</v>
      </c>
    </row>
    <row r="7" spans="1:13" ht="23.25" customHeight="1">
      <c r="A7" s="159" t="s">
        <v>141</v>
      </c>
      <c r="D7" s="52" t="s">
        <v>71</v>
      </c>
      <c r="E7" s="52" t="s">
        <v>72</v>
      </c>
      <c r="F7" s="53">
        <v>490</v>
      </c>
      <c r="G7" s="44" t="s">
        <v>131</v>
      </c>
      <c r="H7" s="54" t="s">
        <v>68</v>
      </c>
      <c r="I7" s="22">
        <v>1500</v>
      </c>
      <c r="J7" s="6">
        <f t="shared" si="0"/>
        <v>735000</v>
      </c>
      <c r="K7" s="45"/>
      <c r="L7" s="25"/>
      <c r="M7" s="6">
        <v>0</v>
      </c>
    </row>
    <row r="8" spans="1:13" ht="23.25" customHeight="1">
      <c r="A8" s="159" t="s">
        <v>142</v>
      </c>
      <c r="D8" s="52" t="s">
        <v>73</v>
      </c>
      <c r="E8" s="52" t="s">
        <v>74</v>
      </c>
      <c r="F8" s="53">
        <v>242</v>
      </c>
      <c r="G8" s="44" t="s">
        <v>131</v>
      </c>
      <c r="H8" s="54" t="s">
        <v>68</v>
      </c>
      <c r="I8" s="22">
        <v>5000</v>
      </c>
      <c r="J8" s="6">
        <f t="shared" si="0"/>
        <v>1210000</v>
      </c>
      <c r="K8" s="45"/>
      <c r="L8" s="25"/>
      <c r="M8" s="6"/>
    </row>
    <row r="9" spans="1:13" ht="23.25" customHeight="1">
      <c r="A9" s="166" t="s">
        <v>143</v>
      </c>
      <c r="D9" s="52" t="s">
        <v>75</v>
      </c>
      <c r="E9" s="52" t="s">
        <v>72</v>
      </c>
      <c r="F9" s="53">
        <v>490</v>
      </c>
      <c r="G9" s="44" t="s">
        <v>131</v>
      </c>
      <c r="H9" s="54" t="s">
        <v>68</v>
      </c>
      <c r="I9" s="22">
        <v>1500</v>
      </c>
      <c r="J9" s="6">
        <f t="shared" si="0"/>
        <v>735000</v>
      </c>
      <c r="K9" s="45"/>
      <c r="L9" s="25"/>
      <c r="M9" s="6"/>
    </row>
    <row r="10" spans="4:13" ht="23.25" customHeight="1">
      <c r="D10" s="52" t="s">
        <v>76</v>
      </c>
      <c r="E10" s="52" t="s">
        <v>13</v>
      </c>
      <c r="F10" s="53">
        <v>266</v>
      </c>
      <c r="G10" s="44" t="s">
        <v>131</v>
      </c>
      <c r="H10" s="54" t="s">
        <v>68</v>
      </c>
      <c r="I10" s="22">
        <v>4500</v>
      </c>
      <c r="J10" s="6">
        <f t="shared" si="0"/>
        <v>1197000</v>
      </c>
      <c r="K10" s="23" t="s">
        <v>57</v>
      </c>
      <c r="L10" s="25"/>
      <c r="M10" s="6"/>
    </row>
    <row r="11" spans="4:13" ht="23.25" customHeight="1">
      <c r="D11" s="52" t="s">
        <v>81</v>
      </c>
      <c r="E11" s="23"/>
      <c r="F11" s="53">
        <v>1</v>
      </c>
      <c r="G11" s="44" t="s">
        <v>135</v>
      </c>
      <c r="H11" s="54" t="s">
        <v>82</v>
      </c>
      <c r="I11" s="22"/>
      <c r="J11" s="6">
        <v>-300</v>
      </c>
      <c r="K11" s="23" t="s">
        <v>57</v>
      </c>
      <c r="L11" s="25"/>
      <c r="M11" s="7" t="s">
        <v>13</v>
      </c>
    </row>
    <row r="12" spans="4:13" ht="23.25" customHeight="1">
      <c r="D12" s="52"/>
      <c r="E12" s="52"/>
      <c r="F12" s="53"/>
      <c r="G12" s="44"/>
      <c r="H12" s="54"/>
      <c r="I12" s="22"/>
      <c r="J12" s="6"/>
      <c r="K12" s="23" t="s">
        <v>57</v>
      </c>
      <c r="L12" s="25"/>
      <c r="M12" s="7" t="s">
        <v>13</v>
      </c>
    </row>
    <row r="13" spans="4:13" ht="23.25" customHeight="1">
      <c r="D13" s="23" t="s">
        <v>88</v>
      </c>
      <c r="E13" s="23"/>
      <c r="F13" s="61"/>
      <c r="G13" s="44"/>
      <c r="H13" s="55"/>
      <c r="I13" s="22"/>
      <c r="J13" s="6">
        <f>SUM(J4:J12)</f>
        <v>7535000</v>
      </c>
      <c r="K13" s="45"/>
      <c r="L13" s="25"/>
      <c r="M13" s="6"/>
    </row>
    <row r="14" spans="4:13" ht="23.25" customHeight="1">
      <c r="D14" s="42"/>
      <c r="E14" s="42"/>
      <c r="F14" s="61"/>
      <c r="G14" s="48"/>
      <c r="H14" s="45"/>
      <c r="I14" s="22"/>
      <c r="J14" s="6">
        <f>$F14*$I14+IF($G14="",0,($G14/1000)*$I14)</f>
        <v>0</v>
      </c>
      <c r="K14" s="45"/>
      <c r="L14" s="25"/>
      <c r="M14" s="6"/>
    </row>
    <row r="15" spans="4:16" ht="23.25" customHeight="1">
      <c r="D15" s="49" t="s">
        <v>132</v>
      </c>
      <c r="E15" s="23"/>
      <c r="F15" s="62"/>
      <c r="G15" s="44"/>
      <c r="H15" s="55"/>
      <c r="I15" s="22"/>
      <c r="J15" s="6">
        <f t="shared" si="0"/>
        <v>0</v>
      </c>
      <c r="K15" s="23" t="s">
        <v>57</v>
      </c>
      <c r="L15" s="25"/>
      <c r="M15" s="6"/>
      <c r="N15" s="8"/>
      <c r="O15" s="8"/>
      <c r="P15" s="9"/>
    </row>
    <row r="16" spans="4:16" ht="23.25" customHeight="1">
      <c r="D16" s="52" t="s">
        <v>77</v>
      </c>
      <c r="E16" s="23"/>
      <c r="F16" s="53">
        <v>980</v>
      </c>
      <c r="G16" s="44" t="s">
        <v>135</v>
      </c>
      <c r="H16" s="54" t="s">
        <v>65</v>
      </c>
      <c r="I16" s="22">
        <v>1500</v>
      </c>
      <c r="J16" s="6">
        <f t="shared" si="0"/>
        <v>1470000</v>
      </c>
      <c r="K16" s="23" t="s">
        <v>57</v>
      </c>
      <c r="L16" s="25"/>
      <c r="M16" s="6"/>
      <c r="N16" s="8"/>
      <c r="O16" s="8"/>
      <c r="P16" s="9"/>
    </row>
    <row r="17" spans="4:16" ht="23.25" customHeight="1">
      <c r="D17" s="52" t="s">
        <v>78</v>
      </c>
      <c r="E17" s="23"/>
      <c r="F17" s="53">
        <v>1748</v>
      </c>
      <c r="G17" s="44" t="s">
        <v>135</v>
      </c>
      <c r="H17" s="54" t="s">
        <v>65</v>
      </c>
      <c r="I17" s="22">
        <v>1600</v>
      </c>
      <c r="J17" s="6">
        <f t="shared" si="0"/>
        <v>2796800</v>
      </c>
      <c r="K17" s="23" t="s">
        <v>57</v>
      </c>
      <c r="L17" s="25"/>
      <c r="M17" s="7" t="s">
        <v>13</v>
      </c>
      <c r="N17" s="8"/>
      <c r="O17" s="9"/>
      <c r="P17" s="9"/>
    </row>
    <row r="18" spans="4:16" ht="23.25" customHeight="1">
      <c r="D18" s="52" t="s">
        <v>79</v>
      </c>
      <c r="E18" s="23"/>
      <c r="F18" s="53">
        <v>3</v>
      </c>
      <c r="G18" s="44" t="s">
        <v>135</v>
      </c>
      <c r="H18" s="54" t="s">
        <v>80</v>
      </c>
      <c r="I18" s="22">
        <v>550000</v>
      </c>
      <c r="J18" s="6">
        <f t="shared" si="0"/>
        <v>1650000</v>
      </c>
      <c r="K18" s="23" t="s">
        <v>57</v>
      </c>
      <c r="L18" s="25"/>
      <c r="M18" s="7" t="s">
        <v>13</v>
      </c>
      <c r="N18" s="8"/>
      <c r="O18" s="9"/>
      <c r="P18" s="9"/>
    </row>
    <row r="19" spans="4:16" ht="23.25" customHeight="1">
      <c r="D19" s="52" t="s">
        <v>81</v>
      </c>
      <c r="E19" s="23"/>
      <c r="F19" s="53">
        <v>1</v>
      </c>
      <c r="G19" s="44" t="s">
        <v>135</v>
      </c>
      <c r="H19" s="54" t="s">
        <v>82</v>
      </c>
      <c r="I19" s="22"/>
      <c r="J19" s="6">
        <v>-800</v>
      </c>
      <c r="K19" s="23" t="s">
        <v>57</v>
      </c>
      <c r="L19" s="25"/>
      <c r="M19" s="7" t="s">
        <v>13</v>
      </c>
      <c r="N19" s="8"/>
      <c r="O19" s="9"/>
      <c r="P19" s="9"/>
    </row>
    <row r="20" spans="4:16" ht="23.25" customHeight="1">
      <c r="D20" s="23"/>
      <c r="E20" s="23"/>
      <c r="F20" s="62"/>
      <c r="G20" s="44"/>
      <c r="H20" s="55"/>
      <c r="I20" s="22"/>
      <c r="J20" s="6">
        <f t="shared" si="0"/>
        <v>0</v>
      </c>
      <c r="K20" s="23" t="s">
        <v>57</v>
      </c>
      <c r="L20" s="25"/>
      <c r="M20" s="7" t="s">
        <v>13</v>
      </c>
      <c r="N20" s="8"/>
      <c r="O20" s="9"/>
      <c r="P20" s="9"/>
    </row>
    <row r="21" spans="4:16" ht="23.25" customHeight="1">
      <c r="D21" s="23" t="s">
        <v>86</v>
      </c>
      <c r="E21" s="23"/>
      <c r="F21" s="61"/>
      <c r="G21" s="44"/>
      <c r="H21" s="55"/>
      <c r="I21" s="22"/>
      <c r="J21" s="6">
        <f>SUM(J16:J20)</f>
        <v>5916000</v>
      </c>
      <c r="K21" s="23" t="s">
        <v>57</v>
      </c>
      <c r="L21" s="25"/>
      <c r="M21" s="6"/>
      <c r="N21" s="8"/>
      <c r="O21" s="8"/>
      <c r="P21" s="9"/>
    </row>
    <row r="22" spans="4:16" ht="23.25" customHeight="1">
      <c r="D22" s="23"/>
      <c r="E22" s="23"/>
      <c r="F22" s="61"/>
      <c r="G22" s="47"/>
      <c r="H22" s="55"/>
      <c r="I22" s="22"/>
      <c r="J22" s="6">
        <f t="shared" si="0"/>
        <v>0</v>
      </c>
      <c r="K22" s="23" t="s">
        <v>57</v>
      </c>
      <c r="L22" s="25"/>
      <c r="M22" s="7" t="s">
        <v>13</v>
      </c>
      <c r="N22" s="8"/>
      <c r="O22" s="9"/>
      <c r="P22" s="9"/>
    </row>
    <row r="23" spans="4:16" ht="23.25" customHeight="1">
      <c r="D23" s="23" t="s">
        <v>90</v>
      </c>
      <c r="E23" s="23"/>
      <c r="F23" s="53">
        <v>1</v>
      </c>
      <c r="G23" s="44" t="s">
        <v>136</v>
      </c>
      <c r="H23" s="54" t="s">
        <v>82</v>
      </c>
      <c r="I23" s="22"/>
      <c r="J23" s="6">
        <v>1249000</v>
      </c>
      <c r="K23" s="23" t="s">
        <v>57</v>
      </c>
      <c r="L23" s="25"/>
      <c r="M23" s="6"/>
      <c r="N23" s="8"/>
      <c r="O23" s="8"/>
      <c r="P23" s="9"/>
    </row>
    <row r="24" spans="4:16" ht="23.25" customHeight="1">
      <c r="D24" s="23"/>
      <c r="E24" s="23"/>
      <c r="F24" s="61"/>
      <c r="G24" s="44"/>
      <c r="H24" s="55"/>
      <c r="I24" s="22"/>
      <c r="J24" s="6">
        <f t="shared" si="0"/>
        <v>0</v>
      </c>
      <c r="K24" s="23" t="s">
        <v>57</v>
      </c>
      <c r="L24" s="25"/>
      <c r="M24" s="7" t="s">
        <v>13</v>
      </c>
      <c r="N24" s="8"/>
      <c r="O24" s="9"/>
      <c r="P24" s="9"/>
    </row>
    <row r="25" spans="4:16" ht="23.25" customHeight="1">
      <c r="D25" s="23" t="s">
        <v>83</v>
      </c>
      <c r="E25" s="23"/>
      <c r="F25" s="61"/>
      <c r="G25" s="44"/>
      <c r="H25" s="148"/>
      <c r="I25" s="149"/>
      <c r="J25" s="150">
        <f>SUM(J23,J21,J13)</f>
        <v>14700000</v>
      </c>
      <c r="K25" s="151" t="s">
        <v>57</v>
      </c>
      <c r="L25" s="25"/>
      <c r="M25" s="7" t="s">
        <v>13</v>
      </c>
      <c r="N25" s="8"/>
      <c r="O25" s="9"/>
      <c r="P25" s="9"/>
    </row>
    <row r="26" spans="4:16" ht="23.25" customHeight="1">
      <c r="D26" s="23"/>
      <c r="E26" s="23"/>
      <c r="F26" s="61"/>
      <c r="G26" s="44"/>
      <c r="H26" s="152"/>
      <c r="I26" s="149"/>
      <c r="J26" s="150"/>
      <c r="K26" s="153"/>
      <c r="L26" s="25"/>
      <c r="M26" s="7"/>
      <c r="N26" s="8"/>
      <c r="O26" s="9"/>
      <c r="P26" s="9"/>
    </row>
    <row r="27" spans="4:16" ht="23.25" customHeight="1">
      <c r="D27" s="131"/>
      <c r="E27" s="131"/>
      <c r="F27" s="133"/>
      <c r="G27" s="127"/>
      <c r="H27" s="134"/>
      <c r="I27" s="154"/>
      <c r="J27" s="163"/>
      <c r="K27" s="156"/>
      <c r="L27" s="25"/>
      <c r="M27" s="7"/>
      <c r="N27" s="8"/>
      <c r="O27" s="9"/>
      <c r="P27" s="9"/>
    </row>
    <row r="28" spans="3:44" ht="23.25" customHeight="1">
      <c r="C28" s="8"/>
      <c r="D28" s="23"/>
      <c r="E28" s="42"/>
      <c r="F28" s="43"/>
      <c r="G28" s="44"/>
      <c r="H28" s="45"/>
      <c r="I28" s="157"/>
      <c r="J28" s="165"/>
      <c r="K28" s="156"/>
      <c r="L28" s="25"/>
      <c r="M28" s="6"/>
      <c r="N28" s="8"/>
      <c r="O28" s="8"/>
      <c r="P28" s="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4:16" ht="23.25" customHeight="1">
      <c r="D29" s="42"/>
      <c r="E29" s="42"/>
      <c r="F29" s="46"/>
      <c r="G29" s="44"/>
      <c r="H29" s="45"/>
      <c r="I29" s="22"/>
      <c r="J29" s="164"/>
      <c r="K29" s="23"/>
      <c r="L29" s="25"/>
      <c r="M29" s="7" t="s">
        <v>13</v>
      </c>
      <c r="N29" s="8"/>
      <c r="O29" s="8"/>
      <c r="P29" s="9"/>
    </row>
  </sheetData>
  <sheetProtection/>
  <mergeCells count="1">
    <mergeCell ref="F2:G2"/>
  </mergeCells>
  <dataValidations count="2">
    <dataValidation allowBlank="1" showInputMessage="1" showErrorMessage="1" imeMode="on" sqref="H16:H19 D15:D19 H3:H12 D3:E10 D12:E12 D11 H23"/>
    <dataValidation allowBlank="1" showInputMessage="1" showErrorMessage="1" imeMode="off" sqref="F16:F19 F3:F12 F23"/>
  </dataValidation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2" width="14.00390625" style="0" customWidth="1"/>
    <col min="3" max="3" width="0.85546875" style="0" customWidth="1"/>
    <col min="4" max="5" width="26.57421875" style="0" customWidth="1"/>
    <col min="6" max="6" width="8.421875" style="0" customWidth="1"/>
    <col min="7" max="7" width="6.421875" style="0" customWidth="1"/>
    <col min="8" max="8" width="5.421875" style="0" customWidth="1"/>
    <col min="9" max="9" width="14.7109375" style="0" customWidth="1"/>
    <col min="10" max="10" width="14.28125" style="0" customWidth="1"/>
    <col min="11" max="11" width="15.421875" style="0" customWidth="1"/>
    <col min="12" max="12" width="9.57421875" style="0" customWidth="1"/>
    <col min="13" max="13" width="16.7109375" style="0" customWidth="1"/>
    <col min="14" max="14" width="0.85546875" style="0" customWidth="1"/>
  </cols>
  <sheetData>
    <row r="1" spans="1:14" ht="34.5" customHeight="1">
      <c r="A1" s="161" t="s">
        <v>137</v>
      </c>
      <c r="C1" s="604" t="s">
        <v>59</v>
      </c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3:14" ht="24.75" customHeight="1">
      <c r="C2" s="29"/>
      <c r="D2" s="203" t="s">
        <v>49</v>
      </c>
      <c r="E2" s="203" t="s">
        <v>50</v>
      </c>
      <c r="F2" s="606" t="s">
        <v>51</v>
      </c>
      <c r="G2" s="607"/>
      <c r="H2" s="204" t="s">
        <v>52</v>
      </c>
      <c r="I2" s="205" t="s">
        <v>53</v>
      </c>
      <c r="J2" s="206" t="s">
        <v>54</v>
      </c>
      <c r="K2" s="204" t="s">
        <v>55</v>
      </c>
      <c r="L2" s="207" t="s">
        <v>56</v>
      </c>
      <c r="M2" s="206" t="s">
        <v>54</v>
      </c>
      <c r="N2" s="29"/>
    </row>
    <row r="3" spans="1:14" ht="23.25" customHeight="1">
      <c r="A3" s="162" t="s">
        <v>174</v>
      </c>
      <c r="C3" s="29"/>
      <c r="D3" s="208" t="s">
        <v>128</v>
      </c>
      <c r="E3" s="208"/>
      <c r="F3" s="209"/>
      <c r="G3" s="210"/>
      <c r="H3" s="211"/>
      <c r="I3" s="212"/>
      <c r="J3" s="213"/>
      <c r="K3" s="214"/>
      <c r="L3" s="215"/>
      <c r="M3" s="213"/>
      <c r="N3" s="29"/>
    </row>
    <row r="4" spans="1:14" ht="23.25" customHeight="1">
      <c r="A4" s="162" t="s">
        <v>173</v>
      </c>
      <c r="C4" s="29"/>
      <c r="D4" s="208" t="s">
        <v>64</v>
      </c>
      <c r="E4" s="208" t="s">
        <v>13</v>
      </c>
      <c r="F4" s="216">
        <v>2728</v>
      </c>
      <c r="G4" s="210" t="s">
        <v>130</v>
      </c>
      <c r="H4" s="211" t="s">
        <v>65</v>
      </c>
      <c r="I4" s="212">
        <v>100</v>
      </c>
      <c r="J4" s="213">
        <f aca="true" t="shared" si="0" ref="J4:J24">$F4*$I4+IF($G4="",0,($G4/1000)*$I4)</f>
        <v>272800</v>
      </c>
      <c r="K4" s="217" t="s">
        <v>57</v>
      </c>
      <c r="L4" s="215"/>
      <c r="M4" s="213"/>
      <c r="N4" s="29"/>
    </row>
    <row r="5" spans="3:14" ht="23.25" customHeight="1">
      <c r="C5" s="29"/>
      <c r="D5" s="208" t="s">
        <v>66</v>
      </c>
      <c r="E5" s="208" t="s">
        <v>67</v>
      </c>
      <c r="F5" s="216">
        <v>967</v>
      </c>
      <c r="G5" s="210" t="s">
        <v>130</v>
      </c>
      <c r="H5" s="211" t="s">
        <v>68</v>
      </c>
      <c r="I5" s="212">
        <v>1000</v>
      </c>
      <c r="J5" s="213">
        <f t="shared" si="0"/>
        <v>967000</v>
      </c>
      <c r="K5" s="217" t="s">
        <v>57</v>
      </c>
      <c r="L5" s="215"/>
      <c r="M5" s="218" t="s">
        <v>13</v>
      </c>
      <c r="N5" s="29"/>
    </row>
    <row r="6" spans="1:14" ht="23.25" customHeight="1">
      <c r="A6" s="159" t="s">
        <v>146</v>
      </c>
      <c r="C6" s="29"/>
      <c r="D6" s="208" t="s">
        <v>69</v>
      </c>
      <c r="E6" s="208" t="s">
        <v>13</v>
      </c>
      <c r="F6" s="216">
        <v>4837</v>
      </c>
      <c r="G6" s="210" t="s">
        <v>130</v>
      </c>
      <c r="H6" s="211" t="s">
        <v>70</v>
      </c>
      <c r="I6" s="212">
        <v>500</v>
      </c>
      <c r="J6" s="213">
        <f t="shared" si="0"/>
        <v>2418500</v>
      </c>
      <c r="K6" s="217" t="s">
        <v>57</v>
      </c>
      <c r="L6" s="215"/>
      <c r="M6" s="218" t="s">
        <v>13</v>
      </c>
      <c r="N6" s="29"/>
    </row>
    <row r="7" spans="1:14" ht="23.25" customHeight="1">
      <c r="A7" s="159" t="s">
        <v>147</v>
      </c>
      <c r="C7" s="29"/>
      <c r="D7" s="208" t="s">
        <v>71</v>
      </c>
      <c r="E7" s="208" t="s">
        <v>72</v>
      </c>
      <c r="F7" s="216">
        <v>490</v>
      </c>
      <c r="G7" s="210" t="s">
        <v>130</v>
      </c>
      <c r="H7" s="211" t="s">
        <v>68</v>
      </c>
      <c r="I7" s="212">
        <v>1500</v>
      </c>
      <c r="J7" s="213">
        <f t="shared" si="0"/>
        <v>735000</v>
      </c>
      <c r="K7" s="214"/>
      <c r="L7" s="215"/>
      <c r="M7" s="213">
        <v>0</v>
      </c>
      <c r="N7" s="29"/>
    </row>
    <row r="8" spans="3:14" ht="23.25" customHeight="1">
      <c r="C8" s="29"/>
      <c r="D8" s="208" t="s">
        <v>73</v>
      </c>
      <c r="E8" s="208" t="s">
        <v>74</v>
      </c>
      <c r="F8" s="216">
        <v>242</v>
      </c>
      <c r="G8" s="210" t="s">
        <v>130</v>
      </c>
      <c r="H8" s="211" t="s">
        <v>68</v>
      </c>
      <c r="I8" s="212">
        <v>5000</v>
      </c>
      <c r="J8" s="213">
        <f t="shared" si="0"/>
        <v>1210000</v>
      </c>
      <c r="K8" s="214"/>
      <c r="L8" s="215"/>
      <c r="M8" s="213"/>
      <c r="N8" s="29"/>
    </row>
    <row r="9" spans="1:14" ht="23.25" customHeight="1">
      <c r="A9" t="s">
        <v>148</v>
      </c>
      <c r="C9" s="29"/>
      <c r="D9" s="208" t="s">
        <v>75</v>
      </c>
      <c r="E9" s="208" t="s">
        <v>72</v>
      </c>
      <c r="F9" s="216">
        <v>490</v>
      </c>
      <c r="G9" s="210" t="s">
        <v>130</v>
      </c>
      <c r="H9" s="211" t="s">
        <v>68</v>
      </c>
      <c r="I9" s="212">
        <v>1500</v>
      </c>
      <c r="J9" s="213">
        <f t="shared" si="0"/>
        <v>735000</v>
      </c>
      <c r="K9" s="214"/>
      <c r="L9" s="215"/>
      <c r="M9" s="213"/>
      <c r="N9" s="29"/>
    </row>
    <row r="10" spans="1:14" ht="23.25" customHeight="1">
      <c r="A10" t="s">
        <v>149</v>
      </c>
      <c r="C10" s="29"/>
      <c r="D10" s="208" t="s">
        <v>76</v>
      </c>
      <c r="E10" s="208" t="s">
        <v>13</v>
      </c>
      <c r="F10" s="216">
        <v>266</v>
      </c>
      <c r="G10" s="210" t="s">
        <v>130</v>
      </c>
      <c r="H10" s="211" t="s">
        <v>68</v>
      </c>
      <c r="I10" s="212">
        <v>4500</v>
      </c>
      <c r="J10" s="213">
        <f t="shared" si="0"/>
        <v>1197000</v>
      </c>
      <c r="K10" s="217" t="s">
        <v>57</v>
      </c>
      <c r="L10" s="215"/>
      <c r="M10" s="213"/>
      <c r="N10" s="29"/>
    </row>
    <row r="11" spans="3:14" ht="23.25" customHeight="1">
      <c r="C11" s="29"/>
      <c r="D11" s="208" t="s">
        <v>81</v>
      </c>
      <c r="E11" s="217"/>
      <c r="F11" s="216">
        <v>1</v>
      </c>
      <c r="G11" s="210" t="s">
        <v>136</v>
      </c>
      <c r="H11" s="211" t="s">
        <v>82</v>
      </c>
      <c r="I11" s="212"/>
      <c r="J11" s="213">
        <v>-300</v>
      </c>
      <c r="K11" s="217" t="s">
        <v>57</v>
      </c>
      <c r="L11" s="215"/>
      <c r="M11" s="218" t="s">
        <v>13</v>
      </c>
      <c r="N11" s="29"/>
    </row>
    <row r="12" spans="3:14" ht="23.25" customHeight="1">
      <c r="C12" s="29"/>
      <c r="D12" s="208"/>
      <c r="E12" s="208"/>
      <c r="F12" s="216"/>
      <c r="G12" s="210"/>
      <c r="H12" s="211"/>
      <c r="I12" s="212"/>
      <c r="J12" s="213"/>
      <c r="K12" s="217" t="s">
        <v>57</v>
      </c>
      <c r="L12" s="215"/>
      <c r="M12" s="218" t="s">
        <v>13</v>
      </c>
      <c r="N12" s="29"/>
    </row>
    <row r="13" spans="3:14" ht="23.25" customHeight="1">
      <c r="C13" s="29"/>
      <c r="D13" s="217" t="s">
        <v>88</v>
      </c>
      <c r="E13" s="217"/>
      <c r="F13" s="219"/>
      <c r="G13" s="210"/>
      <c r="H13" s="220"/>
      <c r="I13" s="212"/>
      <c r="J13" s="213">
        <f>SUM(J4:J12)</f>
        <v>7535000</v>
      </c>
      <c r="K13" s="214"/>
      <c r="L13" s="215"/>
      <c r="M13" s="213"/>
      <c r="N13" s="29"/>
    </row>
    <row r="14" spans="3:14" ht="23.25" customHeight="1">
      <c r="C14" s="29"/>
      <c r="D14" s="221"/>
      <c r="E14" s="221"/>
      <c r="F14" s="219"/>
      <c r="G14" s="222"/>
      <c r="H14" s="214"/>
      <c r="I14" s="212"/>
      <c r="J14" s="213">
        <f>$F14*$I14+IF($G14="",0,($G14/1000)*$I14)</f>
        <v>0</v>
      </c>
      <c r="K14" s="214"/>
      <c r="L14" s="215"/>
      <c r="M14" s="213"/>
      <c r="N14" s="29"/>
    </row>
    <row r="15" spans="3:16" ht="23.25" customHeight="1">
      <c r="C15" s="29"/>
      <c r="D15" s="208" t="s">
        <v>144</v>
      </c>
      <c r="E15" s="217"/>
      <c r="F15" s="223"/>
      <c r="G15" s="210"/>
      <c r="H15" s="220"/>
      <c r="I15" s="212"/>
      <c r="J15" s="213">
        <f t="shared" si="0"/>
        <v>0</v>
      </c>
      <c r="K15" s="217" t="s">
        <v>57</v>
      </c>
      <c r="L15" s="215"/>
      <c r="M15" s="213"/>
      <c r="N15" s="224"/>
      <c r="O15" s="8"/>
      <c r="P15" s="9"/>
    </row>
    <row r="16" spans="3:16" ht="23.25" customHeight="1">
      <c r="C16" s="29"/>
      <c r="D16" s="208" t="s">
        <v>77</v>
      </c>
      <c r="E16" s="217"/>
      <c r="F16" s="216">
        <v>980</v>
      </c>
      <c r="G16" s="210" t="s">
        <v>136</v>
      </c>
      <c r="H16" s="211" t="s">
        <v>65</v>
      </c>
      <c r="I16" s="212">
        <v>1500</v>
      </c>
      <c r="J16" s="213">
        <f t="shared" si="0"/>
        <v>1470000</v>
      </c>
      <c r="K16" s="217" t="s">
        <v>57</v>
      </c>
      <c r="L16" s="215"/>
      <c r="M16" s="213"/>
      <c r="N16" s="224"/>
      <c r="O16" s="8"/>
      <c r="P16" s="9"/>
    </row>
    <row r="17" spans="3:16" ht="23.25" customHeight="1">
      <c r="C17" s="29"/>
      <c r="D17" s="208" t="s">
        <v>78</v>
      </c>
      <c r="E17" s="217"/>
      <c r="F17" s="216">
        <v>1748</v>
      </c>
      <c r="G17" s="210" t="s">
        <v>136</v>
      </c>
      <c r="H17" s="211" t="s">
        <v>65</v>
      </c>
      <c r="I17" s="212">
        <v>1600</v>
      </c>
      <c r="J17" s="213">
        <f t="shared" si="0"/>
        <v>2796800</v>
      </c>
      <c r="K17" s="217" t="s">
        <v>57</v>
      </c>
      <c r="L17" s="215"/>
      <c r="M17" s="218" t="s">
        <v>13</v>
      </c>
      <c r="N17" s="224"/>
      <c r="O17" s="9"/>
      <c r="P17" s="9"/>
    </row>
    <row r="18" spans="3:16" ht="23.25" customHeight="1">
      <c r="C18" s="29"/>
      <c r="D18" s="208" t="s">
        <v>79</v>
      </c>
      <c r="E18" s="217"/>
      <c r="F18" s="216">
        <v>3</v>
      </c>
      <c r="G18" s="210" t="s">
        <v>136</v>
      </c>
      <c r="H18" s="211" t="s">
        <v>80</v>
      </c>
      <c r="I18" s="212">
        <v>550000</v>
      </c>
      <c r="J18" s="213">
        <f t="shared" si="0"/>
        <v>1650000</v>
      </c>
      <c r="K18" s="217" t="s">
        <v>57</v>
      </c>
      <c r="L18" s="215"/>
      <c r="M18" s="218" t="s">
        <v>13</v>
      </c>
      <c r="N18" s="224"/>
      <c r="O18" s="9"/>
      <c r="P18" s="9"/>
    </row>
    <row r="19" spans="3:16" ht="23.25" customHeight="1">
      <c r="C19" s="29"/>
      <c r="D19" s="208" t="s">
        <v>81</v>
      </c>
      <c r="E19" s="217"/>
      <c r="F19" s="216">
        <v>1</v>
      </c>
      <c r="G19" s="210" t="s">
        <v>136</v>
      </c>
      <c r="H19" s="211" t="s">
        <v>82</v>
      </c>
      <c r="I19" s="212"/>
      <c r="J19" s="213">
        <v>-800</v>
      </c>
      <c r="K19" s="217" t="s">
        <v>57</v>
      </c>
      <c r="L19" s="215"/>
      <c r="M19" s="218" t="s">
        <v>13</v>
      </c>
      <c r="N19" s="224"/>
      <c r="O19" s="9"/>
      <c r="P19" s="9"/>
    </row>
    <row r="20" spans="3:16" ht="23.25" customHeight="1">
      <c r="C20" s="29"/>
      <c r="D20" s="217"/>
      <c r="E20" s="217"/>
      <c r="F20" s="223"/>
      <c r="G20" s="210"/>
      <c r="H20" s="220"/>
      <c r="I20" s="212"/>
      <c r="J20" s="213">
        <f t="shared" si="0"/>
        <v>0</v>
      </c>
      <c r="K20" s="217" t="s">
        <v>57</v>
      </c>
      <c r="L20" s="215"/>
      <c r="M20" s="218" t="s">
        <v>13</v>
      </c>
      <c r="N20" s="224"/>
      <c r="O20" s="9"/>
      <c r="P20" s="9"/>
    </row>
    <row r="21" spans="3:16" ht="23.25" customHeight="1">
      <c r="C21" s="29"/>
      <c r="D21" s="217" t="s">
        <v>86</v>
      </c>
      <c r="E21" s="217"/>
      <c r="F21" s="219"/>
      <c r="G21" s="210"/>
      <c r="H21" s="220"/>
      <c r="I21" s="212"/>
      <c r="J21" s="213">
        <f>SUM(J16:J20)</f>
        <v>5916000</v>
      </c>
      <c r="K21" s="217" t="s">
        <v>57</v>
      </c>
      <c r="L21" s="215"/>
      <c r="M21" s="213"/>
      <c r="N21" s="224"/>
      <c r="O21" s="8"/>
      <c r="P21" s="9"/>
    </row>
    <row r="22" spans="3:16" ht="23.25" customHeight="1">
      <c r="C22" s="29"/>
      <c r="D22" s="217"/>
      <c r="E22" s="217"/>
      <c r="F22" s="219"/>
      <c r="G22" s="225"/>
      <c r="H22" s="220"/>
      <c r="I22" s="212"/>
      <c r="J22" s="213">
        <f t="shared" si="0"/>
        <v>0</v>
      </c>
      <c r="K22" s="217" t="s">
        <v>57</v>
      </c>
      <c r="L22" s="215"/>
      <c r="M22" s="218" t="s">
        <v>13</v>
      </c>
      <c r="N22" s="224"/>
      <c r="O22" s="9"/>
      <c r="P22" s="9"/>
    </row>
    <row r="23" spans="3:16" ht="23.25" customHeight="1">
      <c r="C23" s="29"/>
      <c r="D23" s="217" t="s">
        <v>90</v>
      </c>
      <c r="E23" s="217"/>
      <c r="F23" s="216">
        <v>1</v>
      </c>
      <c r="G23" s="210" t="s">
        <v>136</v>
      </c>
      <c r="H23" s="211" t="s">
        <v>82</v>
      </c>
      <c r="I23" s="212"/>
      <c r="J23" s="213">
        <v>1249000</v>
      </c>
      <c r="K23" s="217" t="s">
        <v>57</v>
      </c>
      <c r="L23" s="215"/>
      <c r="M23" s="213"/>
      <c r="N23" s="224"/>
      <c r="O23" s="8"/>
      <c r="P23" s="9"/>
    </row>
    <row r="24" spans="3:16" ht="23.25" customHeight="1">
      <c r="C24" s="29"/>
      <c r="D24" s="217"/>
      <c r="E24" s="217"/>
      <c r="F24" s="219"/>
      <c r="G24" s="210"/>
      <c r="H24" s="220"/>
      <c r="I24" s="212"/>
      <c r="J24" s="213">
        <f t="shared" si="0"/>
        <v>0</v>
      </c>
      <c r="K24" s="217" t="s">
        <v>57</v>
      </c>
      <c r="L24" s="215"/>
      <c r="M24" s="218" t="s">
        <v>13</v>
      </c>
      <c r="N24" s="224"/>
      <c r="O24" s="9"/>
      <c r="P24" s="9"/>
    </row>
    <row r="25" spans="3:16" ht="23.25" customHeight="1">
      <c r="C25" s="29"/>
      <c r="D25" s="217" t="s">
        <v>83</v>
      </c>
      <c r="E25" s="217"/>
      <c r="F25" s="219"/>
      <c r="G25" s="210"/>
      <c r="H25" s="226"/>
      <c r="I25" s="227"/>
      <c r="J25" s="228">
        <f>SUM(J23,J21,J13)</f>
        <v>14700000</v>
      </c>
      <c r="K25" s="229" t="s">
        <v>57</v>
      </c>
      <c r="L25" s="215"/>
      <c r="M25" s="218" t="s">
        <v>13</v>
      </c>
      <c r="N25" s="224"/>
      <c r="O25" s="9"/>
      <c r="P25" s="9"/>
    </row>
    <row r="26" spans="3:16" ht="23.25" customHeight="1">
      <c r="C26" s="29"/>
      <c r="D26" s="217"/>
      <c r="E26" s="217"/>
      <c r="F26" s="219"/>
      <c r="G26" s="210"/>
      <c r="H26" s="230"/>
      <c r="I26" s="227"/>
      <c r="J26" s="228"/>
      <c r="K26" s="231"/>
      <c r="L26" s="215"/>
      <c r="M26" s="218"/>
      <c r="N26" s="224"/>
      <c r="O26" s="9"/>
      <c r="P26" s="9"/>
    </row>
    <row r="27" spans="3:16" ht="23.25" customHeight="1" thickBot="1">
      <c r="C27" s="29"/>
      <c r="D27" s="239" t="s">
        <v>133</v>
      </c>
      <c r="E27" s="217"/>
      <c r="F27" s="232"/>
      <c r="G27" s="210"/>
      <c r="H27" s="233"/>
      <c r="I27" s="212"/>
      <c r="J27" s="237">
        <v>-700000</v>
      </c>
      <c r="K27" s="234"/>
      <c r="L27" s="215"/>
      <c r="M27" s="218"/>
      <c r="N27" s="224"/>
      <c r="O27" s="9"/>
      <c r="P27" s="9"/>
    </row>
    <row r="28" spans="3:44" ht="23.25" customHeight="1" thickBot="1" thickTop="1">
      <c r="C28" s="224"/>
      <c r="D28" s="239" t="s">
        <v>134</v>
      </c>
      <c r="E28" s="221"/>
      <c r="F28" s="235"/>
      <c r="G28" s="210"/>
      <c r="H28" s="214"/>
      <c r="I28" s="236"/>
      <c r="J28" s="238">
        <v>14000000</v>
      </c>
      <c r="K28" s="234" t="s">
        <v>145</v>
      </c>
      <c r="L28" s="215"/>
      <c r="M28" s="213"/>
      <c r="N28" s="224"/>
      <c r="O28" s="8"/>
      <c r="P28" s="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3:16" ht="23.25" customHeight="1" thickTop="1">
      <c r="C29" s="29"/>
      <c r="D29" s="221"/>
      <c r="E29" s="221"/>
      <c r="F29" s="232"/>
      <c r="G29" s="210"/>
      <c r="H29" s="214"/>
      <c r="I29" s="212"/>
      <c r="J29" s="218">
        <f>$F29*$I29+IF($G29="",0,($G29/1000)*$I29)</f>
        <v>0</v>
      </c>
      <c r="K29" s="217" t="s">
        <v>57</v>
      </c>
      <c r="L29" s="215"/>
      <c r="M29" s="218" t="s">
        <v>13</v>
      </c>
      <c r="N29" s="224"/>
      <c r="O29" s="8"/>
      <c r="P29" s="9"/>
    </row>
    <row r="30" spans="3:16" ht="23.25" customHeight="1">
      <c r="C30" s="29"/>
      <c r="D30" s="221"/>
      <c r="E30" s="221"/>
      <c r="F30" s="235"/>
      <c r="G30" s="210"/>
      <c r="H30" s="214"/>
      <c r="I30" s="212"/>
      <c r="J30" s="218"/>
      <c r="K30" s="214"/>
      <c r="L30" s="215"/>
      <c r="M30" s="213">
        <v>0</v>
      </c>
      <c r="N30" s="224"/>
      <c r="O30" s="8"/>
      <c r="P30" s="9"/>
    </row>
    <row r="31" spans="4:13" ht="13.5">
      <c r="D31" s="29"/>
      <c r="E31" s="29"/>
      <c r="F31" s="29"/>
      <c r="G31" s="29"/>
      <c r="H31" s="29"/>
      <c r="I31" s="29"/>
      <c r="J31" s="29"/>
      <c r="K31" s="29"/>
      <c r="L31" s="29"/>
      <c r="M31" s="29"/>
    </row>
  </sheetData>
  <sheetProtection selectLockedCells="1"/>
  <mergeCells count="2">
    <mergeCell ref="C1:N1"/>
    <mergeCell ref="F2:G2"/>
  </mergeCells>
  <dataValidations count="2">
    <dataValidation allowBlank="1" showInputMessage="1" showErrorMessage="1" imeMode="off" sqref="F16:F19 F3:F12 F23"/>
    <dataValidation allowBlank="1" showInputMessage="1" showErrorMessage="1" imeMode="on" sqref="H16:H19 D15:D19 H3:H12 D3:E10 D12:E12 D11 H23"/>
  </dataValidations>
  <printOptions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6"/>
  <sheetViews>
    <sheetView view="pageBreakPreview" zoomScaleNormal="75" zoomScaleSheetLayoutView="100" zoomScalePageLayoutView="0" workbookViewId="0" topLeftCell="A37">
      <selection activeCell="M33" sqref="M33:R34"/>
    </sheetView>
  </sheetViews>
  <sheetFormatPr defaultColWidth="4.57421875" defaultRowHeight="15"/>
  <cols>
    <col min="1" max="4" width="2.57421875" style="245" customWidth="1"/>
    <col min="5" max="5" width="3.57421875" style="245" customWidth="1"/>
    <col min="6" max="6" width="2.57421875" style="245" customWidth="1"/>
    <col min="7" max="7" width="3.140625" style="245" customWidth="1"/>
    <col min="8" max="10" width="2.57421875" style="245" customWidth="1"/>
    <col min="11" max="12" width="3.8515625" style="245" customWidth="1"/>
    <col min="13" max="13" width="2.57421875" style="245" customWidth="1"/>
    <col min="14" max="15" width="3.57421875" style="245" customWidth="1"/>
    <col min="16" max="16" width="1.57421875" style="245" customWidth="1"/>
    <col min="17" max="17" width="2.421875" style="245" customWidth="1"/>
    <col min="18" max="19" width="4.57421875" style="245" customWidth="1"/>
    <col min="20" max="20" width="1.28515625" style="245" customWidth="1"/>
    <col min="21" max="22" width="4.57421875" style="245" customWidth="1"/>
    <col min="23" max="23" width="5.140625" style="245" customWidth="1"/>
    <col min="24" max="25" width="4.57421875" style="245" customWidth="1"/>
    <col min="26" max="26" width="5.140625" style="245" customWidth="1"/>
    <col min="27" max="27" width="3.57421875" style="245" customWidth="1"/>
    <col min="28" max="28" width="2.421875" style="245" customWidth="1"/>
    <col min="29" max="29" width="2.57421875" style="245" customWidth="1"/>
    <col min="30" max="16384" width="4.421875" style="245" customWidth="1"/>
  </cols>
  <sheetData>
    <row r="1" spans="1:28" ht="24" customHeight="1">
      <c r="A1" s="887" t="s">
        <v>331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</row>
    <row r="2" spans="5:21" ht="4.5" customHeight="1" thickBot="1">
      <c r="E2" s="247"/>
      <c r="F2" s="248"/>
      <c r="J2" s="249"/>
      <c r="K2" s="250"/>
      <c r="M2" s="251"/>
      <c r="N2" s="252"/>
      <c r="R2" s="253"/>
      <c r="S2" s="253"/>
      <c r="T2" s="253"/>
      <c r="U2" s="253"/>
    </row>
    <row r="3" spans="1:28" ht="18" customHeight="1" thickBot="1">
      <c r="A3" s="254" t="s">
        <v>175</v>
      </c>
      <c r="I3" s="245" t="s">
        <v>4</v>
      </c>
      <c r="Q3" s="888" t="s">
        <v>176</v>
      </c>
      <c r="R3" s="889"/>
      <c r="S3" s="889"/>
      <c r="T3" s="255"/>
      <c r="U3" s="890" t="s">
        <v>334</v>
      </c>
      <c r="V3" s="890"/>
      <c r="W3" s="890"/>
      <c r="X3" s="890"/>
      <c r="Y3" s="890"/>
      <c r="Z3" s="890"/>
      <c r="AA3" s="890"/>
      <c r="AB3" s="891"/>
    </row>
    <row r="4" spans="18:21" ht="4.5" customHeight="1" thickBot="1">
      <c r="R4" s="253"/>
      <c r="S4" s="253"/>
      <c r="T4" s="253"/>
      <c r="U4" s="253"/>
    </row>
    <row r="5" spans="1:28" ht="4.5" customHeight="1">
      <c r="A5" s="892" t="s">
        <v>177</v>
      </c>
      <c r="B5" s="893"/>
      <c r="C5" s="893"/>
      <c r="D5" s="893"/>
      <c r="E5" s="893"/>
      <c r="F5" s="898">
        <f>M43</f>
      </c>
      <c r="G5" s="898"/>
      <c r="H5" s="898"/>
      <c r="I5" s="898"/>
      <c r="J5" s="898"/>
      <c r="K5" s="898"/>
      <c r="L5" s="898"/>
      <c r="M5" s="898"/>
      <c r="N5" s="898"/>
      <c r="O5" s="899"/>
      <c r="Q5" s="256"/>
      <c r="R5" s="257"/>
      <c r="S5" s="257"/>
      <c r="T5" s="257"/>
      <c r="U5" s="257"/>
      <c r="V5" s="258"/>
      <c r="W5" s="258"/>
      <c r="X5" s="258"/>
      <c r="Y5" s="258"/>
      <c r="Z5" s="258"/>
      <c r="AA5" s="258"/>
      <c r="AB5" s="259"/>
    </row>
    <row r="6" spans="1:28" ht="13.5" customHeight="1">
      <c r="A6" s="894"/>
      <c r="B6" s="895"/>
      <c r="C6" s="895"/>
      <c r="D6" s="895"/>
      <c r="E6" s="895"/>
      <c r="F6" s="900"/>
      <c r="G6" s="900"/>
      <c r="H6" s="900"/>
      <c r="I6" s="900"/>
      <c r="J6" s="900"/>
      <c r="K6" s="900"/>
      <c r="L6" s="900"/>
      <c r="M6" s="900"/>
      <c r="N6" s="900"/>
      <c r="O6" s="901"/>
      <c r="Q6" s="904" t="s">
        <v>178</v>
      </c>
      <c r="R6" s="905"/>
      <c r="S6" s="906"/>
      <c r="T6" s="906"/>
      <c r="U6" s="906"/>
      <c r="V6" s="246"/>
      <c r="W6" s="260"/>
      <c r="X6" s="261"/>
      <c r="Y6" s="261"/>
      <c r="Z6" s="261"/>
      <c r="AA6" s="261"/>
      <c r="AB6" s="262"/>
    </row>
    <row r="7" spans="1:28" ht="12" customHeight="1" thickBot="1">
      <c r="A7" s="896"/>
      <c r="B7" s="897"/>
      <c r="C7" s="897"/>
      <c r="D7" s="897"/>
      <c r="E7" s="897"/>
      <c r="F7" s="902"/>
      <c r="G7" s="902"/>
      <c r="H7" s="902"/>
      <c r="I7" s="902"/>
      <c r="J7" s="902"/>
      <c r="K7" s="902"/>
      <c r="L7" s="902"/>
      <c r="M7" s="902"/>
      <c r="N7" s="902"/>
      <c r="O7" s="903"/>
      <c r="Q7" s="846" t="s">
        <v>180</v>
      </c>
      <c r="R7" s="847"/>
      <c r="S7" s="856"/>
      <c r="T7" s="856"/>
      <c r="U7" s="856"/>
      <c r="V7" s="856"/>
      <c r="W7" s="856"/>
      <c r="X7" s="856"/>
      <c r="Y7" s="856"/>
      <c r="Z7" s="856"/>
      <c r="AA7" s="856"/>
      <c r="AB7" s="857"/>
    </row>
    <row r="8" spans="1:28" ht="6" customHeight="1" thickBot="1">
      <c r="A8" s="263"/>
      <c r="B8" s="263"/>
      <c r="C8" s="263"/>
      <c r="D8" s="263"/>
      <c r="E8" s="263"/>
      <c r="F8" s="264"/>
      <c r="G8" s="264"/>
      <c r="H8" s="264"/>
      <c r="I8" s="264"/>
      <c r="J8" s="264"/>
      <c r="K8" s="264"/>
      <c r="L8" s="264"/>
      <c r="M8" s="264"/>
      <c r="N8" s="264"/>
      <c r="O8" s="264"/>
      <c r="Q8" s="846"/>
      <c r="R8" s="847"/>
      <c r="S8" s="856"/>
      <c r="T8" s="856"/>
      <c r="U8" s="856"/>
      <c r="V8" s="856"/>
      <c r="W8" s="856"/>
      <c r="X8" s="856"/>
      <c r="Y8" s="856"/>
      <c r="Z8" s="856"/>
      <c r="AA8" s="856"/>
      <c r="AB8" s="857"/>
    </row>
    <row r="9" spans="1:28" ht="12" customHeight="1">
      <c r="A9" s="868" t="s">
        <v>182</v>
      </c>
      <c r="B9" s="869"/>
      <c r="C9" s="870"/>
      <c r="D9" s="871"/>
      <c r="E9" s="872"/>
      <c r="F9" s="872"/>
      <c r="G9" s="875" t="s">
        <v>184</v>
      </c>
      <c r="H9" s="876"/>
      <c r="I9" s="877"/>
      <c r="J9" s="881"/>
      <c r="K9" s="882"/>
      <c r="L9" s="885" t="s">
        <v>185</v>
      </c>
      <c r="M9" s="885"/>
      <c r="N9" s="885"/>
      <c r="O9" s="886"/>
      <c r="Q9" s="846" t="s">
        <v>186</v>
      </c>
      <c r="R9" s="847"/>
      <c r="S9" s="858"/>
      <c r="T9" s="858"/>
      <c r="U9" s="858"/>
      <c r="V9" s="858"/>
      <c r="W9" s="858"/>
      <c r="X9" s="858"/>
      <c r="Y9" s="858"/>
      <c r="Z9" s="858"/>
      <c r="AA9" s="859" t="s">
        <v>188</v>
      </c>
      <c r="AB9" s="860"/>
    </row>
    <row r="10" spans="1:28" ht="15.75" customHeight="1">
      <c r="A10" s="785"/>
      <c r="B10" s="786"/>
      <c r="C10" s="787"/>
      <c r="D10" s="873"/>
      <c r="E10" s="874"/>
      <c r="F10" s="874"/>
      <c r="G10" s="878"/>
      <c r="H10" s="879"/>
      <c r="I10" s="880"/>
      <c r="J10" s="883"/>
      <c r="K10" s="884"/>
      <c r="L10" s="861"/>
      <c r="M10" s="862"/>
      <c r="N10" s="862"/>
      <c r="O10" s="863"/>
      <c r="Q10" s="846"/>
      <c r="R10" s="847"/>
      <c r="S10" s="858"/>
      <c r="T10" s="858"/>
      <c r="U10" s="858"/>
      <c r="V10" s="858"/>
      <c r="W10" s="858"/>
      <c r="X10" s="858"/>
      <c r="Y10" s="858"/>
      <c r="Z10" s="858"/>
      <c r="AA10" s="859"/>
      <c r="AB10" s="860"/>
    </row>
    <row r="11" spans="1:28" ht="12.75" customHeight="1">
      <c r="A11" s="840" t="s">
        <v>26</v>
      </c>
      <c r="B11" s="841"/>
      <c r="C11" s="842"/>
      <c r="D11" s="843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5"/>
      <c r="P11" s="265"/>
      <c r="Q11" s="846"/>
      <c r="R11" s="847"/>
      <c r="S11" s="858"/>
      <c r="T11" s="858"/>
      <c r="U11" s="858"/>
      <c r="V11" s="858"/>
      <c r="W11" s="858"/>
      <c r="X11" s="858"/>
      <c r="Y11" s="858"/>
      <c r="Z11" s="858"/>
      <c r="AA11" s="859"/>
      <c r="AB11" s="860"/>
    </row>
    <row r="12" spans="1:28" ht="13.5" customHeight="1">
      <c r="A12" s="840"/>
      <c r="B12" s="841"/>
      <c r="C12" s="842"/>
      <c r="D12" s="843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5"/>
      <c r="P12" s="265"/>
      <c r="Q12" s="864" t="s">
        <v>190</v>
      </c>
      <c r="R12" s="865"/>
      <c r="S12" s="266"/>
      <c r="T12" s="266"/>
      <c r="U12" s="267"/>
      <c r="V12" s="267"/>
      <c r="W12" s="268" t="s">
        <v>192</v>
      </c>
      <c r="X12" s="866"/>
      <c r="Y12" s="866"/>
      <c r="Z12" s="866"/>
      <c r="AA12" s="866"/>
      <c r="AB12" s="867"/>
    </row>
    <row r="13" spans="1:28" ht="13.5" customHeight="1">
      <c r="A13" s="840" t="s">
        <v>31</v>
      </c>
      <c r="B13" s="841"/>
      <c r="C13" s="842"/>
      <c r="D13" s="843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5"/>
      <c r="P13" s="269"/>
      <c r="Q13" s="270"/>
      <c r="R13" s="246"/>
      <c r="S13" s="246"/>
      <c r="T13" s="246"/>
      <c r="U13" s="246"/>
      <c r="V13" s="271" t="s">
        <v>195</v>
      </c>
      <c r="W13" s="246"/>
      <c r="X13" s="246"/>
      <c r="Y13" s="246"/>
      <c r="Z13" s="246"/>
      <c r="AA13" s="246"/>
      <c r="AB13" s="272"/>
    </row>
    <row r="14" spans="1:28" ht="13.5" customHeight="1">
      <c r="A14" s="840"/>
      <c r="B14" s="841"/>
      <c r="C14" s="842"/>
      <c r="D14" s="843"/>
      <c r="E14" s="844"/>
      <c r="F14" s="844"/>
      <c r="G14" s="844"/>
      <c r="H14" s="844"/>
      <c r="I14" s="844"/>
      <c r="J14" s="844"/>
      <c r="K14" s="844"/>
      <c r="L14" s="844"/>
      <c r="M14" s="844"/>
      <c r="N14" s="844"/>
      <c r="O14" s="845"/>
      <c r="P14" s="269"/>
      <c r="Q14" s="846" t="s">
        <v>196</v>
      </c>
      <c r="R14" s="847"/>
      <c r="S14" s="848">
        <f>PHONETIC(S15)</f>
      </c>
      <c r="T14" s="848"/>
      <c r="U14" s="848"/>
      <c r="V14" s="848"/>
      <c r="W14" s="848"/>
      <c r="X14" s="848"/>
      <c r="Y14" s="848"/>
      <c r="Z14" s="848"/>
      <c r="AA14" s="848"/>
      <c r="AB14" s="849"/>
    </row>
    <row r="15" spans="1:28" ht="13.5" customHeight="1">
      <c r="A15" s="840" t="s">
        <v>197</v>
      </c>
      <c r="B15" s="841"/>
      <c r="C15" s="842"/>
      <c r="D15" s="850" t="s">
        <v>198</v>
      </c>
      <c r="E15" s="801"/>
      <c r="F15" s="801"/>
      <c r="G15" s="801"/>
      <c r="H15" s="801"/>
      <c r="I15" s="801"/>
      <c r="J15" s="852" t="s">
        <v>199</v>
      </c>
      <c r="K15" s="807" t="s">
        <v>200</v>
      </c>
      <c r="L15" s="801"/>
      <c r="M15" s="801"/>
      <c r="N15" s="801"/>
      <c r="O15" s="854"/>
      <c r="Q15" s="846" t="s">
        <v>201</v>
      </c>
      <c r="R15" s="847"/>
      <c r="S15" s="856"/>
      <c r="T15" s="856"/>
      <c r="U15" s="856"/>
      <c r="V15" s="856"/>
      <c r="W15" s="856"/>
      <c r="X15" s="856"/>
      <c r="Y15" s="856"/>
      <c r="Z15" s="856"/>
      <c r="AA15" s="856"/>
      <c r="AB15" s="857"/>
    </row>
    <row r="16" spans="1:28" ht="13.5" customHeight="1">
      <c r="A16" s="840"/>
      <c r="B16" s="841"/>
      <c r="C16" s="842"/>
      <c r="D16" s="851"/>
      <c r="E16" s="803"/>
      <c r="F16" s="803"/>
      <c r="G16" s="803"/>
      <c r="H16" s="803"/>
      <c r="I16" s="803"/>
      <c r="J16" s="853"/>
      <c r="K16" s="809"/>
      <c r="L16" s="803"/>
      <c r="M16" s="803"/>
      <c r="N16" s="803"/>
      <c r="O16" s="855"/>
      <c r="Q16" s="273"/>
      <c r="R16" s="271"/>
      <c r="S16" s="828"/>
      <c r="T16" s="828"/>
      <c r="U16" s="828"/>
      <c r="V16" s="828"/>
      <c r="W16" s="260" t="s">
        <v>204</v>
      </c>
      <c r="X16" s="828"/>
      <c r="Y16" s="828"/>
      <c r="Z16" s="828"/>
      <c r="AA16" s="274" t="s">
        <v>206</v>
      </c>
      <c r="AB16" s="275"/>
    </row>
    <row r="17" spans="1:28" ht="13.5" customHeight="1">
      <c r="A17" s="795" t="s">
        <v>207</v>
      </c>
      <c r="B17" s="796"/>
      <c r="C17" s="797"/>
      <c r="D17" s="798"/>
      <c r="E17" s="801"/>
      <c r="F17" s="801"/>
      <c r="G17" s="801"/>
      <c r="H17" s="801"/>
      <c r="I17" s="801"/>
      <c r="J17" s="804" t="s">
        <v>208</v>
      </c>
      <c r="K17" s="807"/>
      <c r="L17" s="810"/>
      <c r="M17" s="810"/>
      <c r="N17" s="810"/>
      <c r="O17" s="811"/>
      <c r="Q17" s="276"/>
      <c r="R17" s="277"/>
      <c r="S17" s="828" t="s">
        <v>209</v>
      </c>
      <c r="T17" s="828"/>
      <c r="U17" s="828"/>
      <c r="V17" s="828"/>
      <c r="W17" s="260" t="s">
        <v>210</v>
      </c>
      <c r="X17" s="829"/>
      <c r="Y17" s="829"/>
      <c r="Z17" s="829"/>
      <c r="AA17" s="278"/>
      <c r="AB17" s="279"/>
    </row>
    <row r="18" spans="1:28" ht="4.5" customHeight="1" thickBot="1">
      <c r="A18" s="739"/>
      <c r="B18" s="740"/>
      <c r="C18" s="741"/>
      <c r="D18" s="799"/>
      <c r="E18" s="802"/>
      <c r="F18" s="802"/>
      <c r="G18" s="802"/>
      <c r="H18" s="802"/>
      <c r="I18" s="802"/>
      <c r="J18" s="805"/>
      <c r="K18" s="808"/>
      <c r="L18" s="812"/>
      <c r="M18" s="812"/>
      <c r="N18" s="812"/>
      <c r="O18" s="813"/>
      <c r="Q18" s="280"/>
      <c r="R18" s="281"/>
      <c r="S18" s="282"/>
      <c r="T18" s="282"/>
      <c r="U18" s="282"/>
      <c r="V18" s="283"/>
      <c r="W18" s="283"/>
      <c r="X18" s="283"/>
      <c r="Y18" s="284"/>
      <c r="Z18" s="284"/>
      <c r="AA18" s="284"/>
      <c r="AB18" s="285"/>
    </row>
    <row r="19" spans="1:28" ht="6" customHeight="1">
      <c r="A19" s="785"/>
      <c r="B19" s="786"/>
      <c r="C19" s="787"/>
      <c r="D19" s="800"/>
      <c r="E19" s="803"/>
      <c r="F19" s="803"/>
      <c r="G19" s="803"/>
      <c r="H19" s="803"/>
      <c r="I19" s="803"/>
      <c r="J19" s="806"/>
      <c r="K19" s="809"/>
      <c r="L19" s="814"/>
      <c r="M19" s="814"/>
      <c r="N19" s="814"/>
      <c r="O19" s="815"/>
      <c r="Q19" s="246"/>
      <c r="R19" s="286"/>
      <c r="S19" s="286"/>
      <c r="T19" s="286"/>
      <c r="U19" s="286"/>
      <c r="V19" s="287"/>
      <c r="W19" s="287"/>
      <c r="X19" s="287"/>
      <c r="Y19" s="246"/>
      <c r="Z19" s="246"/>
      <c r="AA19" s="246"/>
      <c r="AB19" s="246"/>
    </row>
    <row r="20" spans="1:28" ht="4.5" customHeight="1">
      <c r="A20" s="739" t="s">
        <v>32</v>
      </c>
      <c r="B20" s="740"/>
      <c r="C20" s="741"/>
      <c r="D20" s="788" t="s">
        <v>212</v>
      </c>
      <c r="E20" s="789"/>
      <c r="F20" s="789"/>
      <c r="G20" s="288"/>
      <c r="H20" s="830" t="s">
        <v>213</v>
      </c>
      <c r="I20" s="789"/>
      <c r="J20" s="789"/>
      <c r="K20" s="831"/>
      <c r="L20" s="789" t="s">
        <v>214</v>
      </c>
      <c r="M20" s="789"/>
      <c r="N20" s="789"/>
      <c r="O20" s="289"/>
      <c r="Q20" s="834" t="s">
        <v>215</v>
      </c>
      <c r="R20" s="835"/>
      <c r="S20" s="290"/>
      <c r="T20" s="290"/>
      <c r="U20" s="290"/>
      <c r="V20" s="291"/>
      <c r="W20" s="291"/>
      <c r="X20" s="291"/>
      <c r="Y20" s="292"/>
      <c r="Z20" s="292"/>
      <c r="AA20" s="292"/>
      <c r="AB20" s="293"/>
    </row>
    <row r="21" spans="1:28" ht="7.5" customHeight="1">
      <c r="A21" s="739"/>
      <c r="B21" s="740"/>
      <c r="C21" s="741"/>
      <c r="D21" s="790"/>
      <c r="E21" s="791"/>
      <c r="F21" s="791"/>
      <c r="G21" s="294"/>
      <c r="H21" s="832"/>
      <c r="I21" s="791"/>
      <c r="J21" s="791"/>
      <c r="K21" s="833"/>
      <c r="L21" s="791"/>
      <c r="M21" s="791"/>
      <c r="N21" s="791"/>
      <c r="O21" s="295"/>
      <c r="Q21" s="836"/>
      <c r="R21" s="837"/>
      <c r="S21" s="287"/>
      <c r="T21" s="287"/>
      <c r="U21" s="287"/>
      <c r="V21" s="287"/>
      <c r="W21" s="287"/>
      <c r="X21" s="287"/>
      <c r="Y21" s="287"/>
      <c r="Z21" s="287"/>
      <c r="AA21" s="287"/>
      <c r="AB21" s="296"/>
    </row>
    <row r="22" spans="1:28" ht="9.75" customHeight="1">
      <c r="A22" s="739"/>
      <c r="B22" s="740"/>
      <c r="C22" s="741"/>
      <c r="D22" s="297"/>
      <c r="E22" s="781"/>
      <c r="F22" s="781"/>
      <c r="G22" s="749" t="s">
        <v>216</v>
      </c>
      <c r="H22" s="298"/>
      <c r="I22" s="781"/>
      <c r="J22" s="781"/>
      <c r="K22" s="779" t="s">
        <v>216</v>
      </c>
      <c r="L22" s="299"/>
      <c r="M22" s="781"/>
      <c r="N22" s="781"/>
      <c r="O22" s="783"/>
      <c r="Q22" s="300" t="s">
        <v>218</v>
      </c>
      <c r="R22" s="816" t="s">
        <v>219</v>
      </c>
      <c r="S22" s="816"/>
      <c r="T22" s="816"/>
      <c r="U22" s="816"/>
      <c r="V22" s="816"/>
      <c r="W22" s="816"/>
      <c r="X22" s="816"/>
      <c r="Y22" s="816"/>
      <c r="Z22" s="816"/>
      <c r="AA22" s="816"/>
      <c r="AB22" s="817"/>
    </row>
    <row r="23" spans="1:28" ht="6" customHeight="1">
      <c r="A23" s="785"/>
      <c r="B23" s="786"/>
      <c r="C23" s="787"/>
      <c r="D23" s="301"/>
      <c r="E23" s="782"/>
      <c r="F23" s="782"/>
      <c r="G23" s="792"/>
      <c r="H23" s="302"/>
      <c r="I23" s="782"/>
      <c r="J23" s="782"/>
      <c r="K23" s="780"/>
      <c r="L23" s="303"/>
      <c r="M23" s="782"/>
      <c r="N23" s="782"/>
      <c r="O23" s="784"/>
      <c r="Q23" s="818" t="s">
        <v>217</v>
      </c>
      <c r="R23" s="819" t="s">
        <v>220</v>
      </c>
      <c r="S23" s="820"/>
      <c r="T23" s="820"/>
      <c r="U23" s="820"/>
      <c r="V23" s="820"/>
      <c r="W23" s="820"/>
      <c r="X23" s="820"/>
      <c r="Y23" s="820"/>
      <c r="Z23" s="820"/>
      <c r="AA23" s="820"/>
      <c r="AB23" s="821"/>
    </row>
    <row r="24" spans="1:28" ht="6.75" customHeight="1">
      <c r="A24" s="838" t="s">
        <v>34</v>
      </c>
      <c r="B24" s="796"/>
      <c r="C24" s="797"/>
      <c r="D24" s="745">
        <v>1</v>
      </c>
      <c r="E24" s="822" t="s">
        <v>39</v>
      </c>
      <c r="F24" s="822"/>
      <c r="G24" s="745">
        <v>2</v>
      </c>
      <c r="H24" s="748" t="s">
        <v>221</v>
      </c>
      <c r="I24" s="748"/>
      <c r="J24" s="751">
        <v>3</v>
      </c>
      <c r="K24" s="748" t="s">
        <v>222</v>
      </c>
      <c r="L24" s="748"/>
      <c r="M24" s="751">
        <v>4</v>
      </c>
      <c r="N24" s="822" t="s">
        <v>223</v>
      </c>
      <c r="O24" s="823"/>
      <c r="Q24" s="818"/>
      <c r="R24" s="820"/>
      <c r="S24" s="820"/>
      <c r="T24" s="820"/>
      <c r="U24" s="820"/>
      <c r="V24" s="820"/>
      <c r="W24" s="820"/>
      <c r="X24" s="820"/>
      <c r="Y24" s="820"/>
      <c r="Z24" s="820"/>
      <c r="AA24" s="820"/>
      <c r="AB24" s="821"/>
    </row>
    <row r="25" spans="1:28" ht="7.5" customHeight="1">
      <c r="A25" s="739"/>
      <c r="B25" s="740"/>
      <c r="C25" s="741"/>
      <c r="D25" s="746"/>
      <c r="E25" s="824"/>
      <c r="F25" s="824"/>
      <c r="G25" s="746"/>
      <c r="H25" s="749"/>
      <c r="I25" s="749"/>
      <c r="J25" s="752"/>
      <c r="K25" s="749"/>
      <c r="L25" s="749"/>
      <c r="M25" s="752"/>
      <c r="N25" s="824"/>
      <c r="O25" s="825"/>
      <c r="Q25" s="300"/>
      <c r="R25" s="820"/>
      <c r="S25" s="820"/>
      <c r="T25" s="820"/>
      <c r="U25" s="820"/>
      <c r="V25" s="820"/>
      <c r="W25" s="820"/>
      <c r="X25" s="820"/>
      <c r="Y25" s="820"/>
      <c r="Z25" s="820"/>
      <c r="AA25" s="820"/>
      <c r="AB25" s="821"/>
    </row>
    <row r="26" spans="1:28" ht="10.5" customHeight="1">
      <c r="A26" s="785"/>
      <c r="B26" s="786"/>
      <c r="C26" s="787"/>
      <c r="D26" s="839"/>
      <c r="E26" s="826"/>
      <c r="F26" s="826"/>
      <c r="G26" s="839"/>
      <c r="H26" s="792"/>
      <c r="I26" s="792"/>
      <c r="J26" s="778"/>
      <c r="K26" s="792"/>
      <c r="L26" s="792"/>
      <c r="M26" s="778"/>
      <c r="N26" s="826"/>
      <c r="O26" s="827"/>
      <c r="Q26" s="300" t="s">
        <v>224</v>
      </c>
      <c r="R26" s="819" t="s">
        <v>225</v>
      </c>
      <c r="S26" s="820"/>
      <c r="T26" s="820"/>
      <c r="U26" s="820"/>
      <c r="V26" s="820"/>
      <c r="W26" s="820"/>
      <c r="X26" s="820"/>
      <c r="Y26" s="820"/>
      <c r="Z26" s="820"/>
      <c r="AA26" s="820"/>
      <c r="AB26" s="821"/>
    </row>
    <row r="27" spans="1:28" ht="9.75" customHeight="1">
      <c r="A27" s="739" t="s">
        <v>35</v>
      </c>
      <c r="B27" s="740"/>
      <c r="C27" s="741"/>
      <c r="D27" s="745">
        <v>1</v>
      </c>
      <c r="E27" s="748" t="s">
        <v>226</v>
      </c>
      <c r="F27" s="748"/>
      <c r="G27" s="748"/>
      <c r="H27" s="751"/>
      <c r="I27" s="751">
        <v>2</v>
      </c>
      <c r="J27" s="748" t="s">
        <v>227</v>
      </c>
      <c r="K27" s="748"/>
      <c r="L27" s="751">
        <v>3</v>
      </c>
      <c r="M27" s="748" t="s">
        <v>228</v>
      </c>
      <c r="N27" s="748"/>
      <c r="O27" s="793"/>
      <c r="Q27" s="30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1"/>
    </row>
    <row r="28" spans="1:28" ht="9.75" customHeight="1">
      <c r="A28" s="739"/>
      <c r="B28" s="740"/>
      <c r="C28" s="741"/>
      <c r="D28" s="746"/>
      <c r="E28" s="749"/>
      <c r="F28" s="749"/>
      <c r="G28" s="749"/>
      <c r="H28" s="752"/>
      <c r="I28" s="752"/>
      <c r="J28" s="749"/>
      <c r="K28" s="749"/>
      <c r="L28" s="752"/>
      <c r="M28" s="749"/>
      <c r="N28" s="749"/>
      <c r="O28" s="783"/>
      <c r="Q28" s="304" t="s">
        <v>224</v>
      </c>
      <c r="R28" s="716" t="s">
        <v>229</v>
      </c>
      <c r="S28" s="716"/>
      <c r="T28" s="716"/>
      <c r="U28" s="716"/>
      <c r="V28" s="716"/>
      <c r="W28" s="716"/>
      <c r="X28" s="716"/>
      <c r="Y28" s="716"/>
      <c r="Z28" s="716"/>
      <c r="AA28" s="716"/>
      <c r="AB28" s="717"/>
    </row>
    <row r="29" spans="1:28" ht="4.5" customHeight="1" thickBot="1">
      <c r="A29" s="742"/>
      <c r="B29" s="743"/>
      <c r="C29" s="744"/>
      <c r="D29" s="747"/>
      <c r="E29" s="750"/>
      <c r="F29" s="750"/>
      <c r="G29" s="750"/>
      <c r="H29" s="753"/>
      <c r="I29" s="753"/>
      <c r="J29" s="750"/>
      <c r="K29" s="750"/>
      <c r="L29" s="753"/>
      <c r="M29" s="750"/>
      <c r="N29" s="750"/>
      <c r="O29" s="794"/>
      <c r="Q29" s="305"/>
      <c r="R29" s="306"/>
      <c r="S29" s="307"/>
      <c r="T29" s="307"/>
      <c r="U29" s="307"/>
      <c r="V29" s="307"/>
      <c r="W29" s="307"/>
      <c r="X29" s="307"/>
      <c r="Y29" s="308"/>
      <c r="Z29" s="309"/>
      <c r="AA29" s="309"/>
      <c r="AB29" s="310"/>
    </row>
    <row r="30" spans="1:28" ht="4.5" customHeight="1" thickBot="1">
      <c r="A30" s="311"/>
      <c r="B30" s="311"/>
      <c r="C30" s="311"/>
      <c r="D30" s="312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AB30" s="313"/>
    </row>
    <row r="31" spans="1:28" ht="13.5" customHeight="1">
      <c r="A31" s="718" t="s">
        <v>230</v>
      </c>
      <c r="B31" s="315"/>
      <c r="C31" s="720" t="s">
        <v>231</v>
      </c>
      <c r="D31" s="720"/>
      <c r="E31" s="720"/>
      <c r="F31" s="720"/>
      <c r="G31" s="720"/>
      <c r="H31" s="720"/>
      <c r="I31" s="722" t="s">
        <v>232</v>
      </c>
      <c r="J31" s="722"/>
      <c r="K31" s="722"/>
      <c r="L31" s="315"/>
      <c r="M31" s="724"/>
      <c r="N31" s="725"/>
      <c r="O31" s="725"/>
      <c r="P31" s="725"/>
      <c r="Q31" s="725"/>
      <c r="R31" s="726"/>
      <c r="S31" s="730" t="s">
        <v>233</v>
      </c>
      <c r="T31" s="316"/>
      <c r="U31" s="317"/>
      <c r="V31" s="732" t="s">
        <v>234</v>
      </c>
      <c r="W31" s="732"/>
      <c r="X31" s="732"/>
      <c r="Y31" s="732"/>
      <c r="Z31" s="732"/>
      <c r="AA31" s="318"/>
      <c r="AB31" s="319"/>
    </row>
    <row r="32" spans="1:28" ht="9.75" customHeight="1">
      <c r="A32" s="719"/>
      <c r="B32" s="320"/>
      <c r="C32" s="721"/>
      <c r="D32" s="721"/>
      <c r="E32" s="721"/>
      <c r="F32" s="721"/>
      <c r="G32" s="721"/>
      <c r="H32" s="721"/>
      <c r="I32" s="723"/>
      <c r="J32" s="723"/>
      <c r="K32" s="723"/>
      <c r="L32" s="320"/>
      <c r="M32" s="727"/>
      <c r="N32" s="728"/>
      <c r="O32" s="728"/>
      <c r="P32" s="728"/>
      <c r="Q32" s="728"/>
      <c r="R32" s="729"/>
      <c r="S32" s="731"/>
      <c r="T32" s="321"/>
      <c r="U32" s="733" t="s">
        <v>235</v>
      </c>
      <c r="V32" s="734"/>
      <c r="W32" s="768" t="s">
        <v>236</v>
      </c>
      <c r="X32" s="769"/>
      <c r="Y32" s="703"/>
      <c r="Z32" s="704"/>
      <c r="AA32" s="704"/>
      <c r="AB32" s="705"/>
    </row>
    <row r="33" spans="1:28" s="322" customFormat="1" ht="12" customHeight="1">
      <c r="A33" s="772"/>
      <c r="B33" s="773"/>
      <c r="C33" s="776" t="s">
        <v>237</v>
      </c>
      <c r="D33" s="776"/>
      <c r="E33" s="776"/>
      <c r="F33" s="776"/>
      <c r="G33" s="776"/>
      <c r="H33" s="776"/>
      <c r="I33" s="687" t="s">
        <v>232</v>
      </c>
      <c r="J33" s="687"/>
      <c r="K33" s="687"/>
      <c r="L33" s="689"/>
      <c r="M33" s="691"/>
      <c r="N33" s="692"/>
      <c r="O33" s="692"/>
      <c r="P33" s="692"/>
      <c r="Q33" s="692"/>
      <c r="R33" s="693"/>
      <c r="S33" s="697" t="s">
        <v>233</v>
      </c>
      <c r="T33" s="321"/>
      <c r="U33" s="735"/>
      <c r="V33" s="736"/>
      <c r="W33" s="770"/>
      <c r="X33" s="771"/>
      <c r="Y33" s="706"/>
      <c r="Z33" s="707"/>
      <c r="AA33" s="707"/>
      <c r="AB33" s="708"/>
    </row>
    <row r="34" spans="1:28" s="322" customFormat="1" ht="9.75" customHeight="1">
      <c r="A34" s="774"/>
      <c r="B34" s="775"/>
      <c r="C34" s="777"/>
      <c r="D34" s="777"/>
      <c r="E34" s="777"/>
      <c r="F34" s="777"/>
      <c r="G34" s="777"/>
      <c r="H34" s="777"/>
      <c r="I34" s="688"/>
      <c r="J34" s="688"/>
      <c r="K34" s="688"/>
      <c r="L34" s="690"/>
      <c r="M34" s="694"/>
      <c r="N34" s="695"/>
      <c r="O34" s="695"/>
      <c r="P34" s="695"/>
      <c r="Q34" s="695"/>
      <c r="R34" s="696"/>
      <c r="S34" s="698"/>
      <c r="T34" s="321"/>
      <c r="U34" s="735"/>
      <c r="V34" s="736"/>
      <c r="W34" s="699"/>
      <c r="X34" s="700"/>
      <c r="Y34" s="703"/>
      <c r="Z34" s="704"/>
      <c r="AA34" s="704"/>
      <c r="AB34" s="705"/>
    </row>
    <row r="35" spans="1:28" s="322" customFormat="1" ht="10.5" customHeight="1">
      <c r="A35" s="754"/>
      <c r="B35" s="755"/>
      <c r="C35" s="721" t="s">
        <v>83</v>
      </c>
      <c r="D35" s="721"/>
      <c r="E35" s="721"/>
      <c r="F35" s="721"/>
      <c r="G35" s="721"/>
      <c r="H35" s="721"/>
      <c r="I35" s="723" t="s">
        <v>232</v>
      </c>
      <c r="J35" s="723"/>
      <c r="K35" s="723"/>
      <c r="L35" s="760"/>
      <c r="M35" s="762">
        <f>IF(M31="","",SUM(M31:R34))</f>
      </c>
      <c r="N35" s="763"/>
      <c r="O35" s="763"/>
      <c r="P35" s="763"/>
      <c r="Q35" s="763"/>
      <c r="R35" s="764"/>
      <c r="S35" s="323"/>
      <c r="T35" s="321"/>
      <c r="U35" s="737"/>
      <c r="V35" s="738"/>
      <c r="W35" s="701"/>
      <c r="X35" s="702"/>
      <c r="Y35" s="706"/>
      <c r="Z35" s="707"/>
      <c r="AA35" s="707"/>
      <c r="AB35" s="708"/>
    </row>
    <row r="36" spans="1:28" s="322" customFormat="1" ht="15" customHeight="1" thickBot="1">
      <c r="A36" s="756"/>
      <c r="B36" s="757"/>
      <c r="C36" s="758"/>
      <c r="D36" s="758"/>
      <c r="E36" s="758"/>
      <c r="F36" s="758"/>
      <c r="G36" s="758"/>
      <c r="H36" s="758"/>
      <c r="I36" s="759"/>
      <c r="J36" s="759"/>
      <c r="K36" s="759"/>
      <c r="L36" s="761"/>
      <c r="M36" s="765"/>
      <c r="N36" s="766"/>
      <c r="O36" s="766"/>
      <c r="P36" s="766"/>
      <c r="Q36" s="766"/>
      <c r="R36" s="767"/>
      <c r="S36" s="323"/>
      <c r="T36" s="321"/>
      <c r="U36" s="735" t="s">
        <v>238</v>
      </c>
      <c r="V36" s="736"/>
      <c r="W36" s="699"/>
      <c r="X36" s="700"/>
      <c r="Y36" s="703"/>
      <c r="Z36" s="704"/>
      <c r="AA36" s="704"/>
      <c r="AB36" s="705"/>
    </row>
    <row r="37" spans="1:28" s="322" customFormat="1" ht="6" customHeight="1" thickBot="1">
      <c r="A37" s="324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  <c r="N37" s="321"/>
      <c r="O37" s="321"/>
      <c r="P37" s="321"/>
      <c r="Q37" s="321"/>
      <c r="R37" s="321"/>
      <c r="S37" s="321"/>
      <c r="T37" s="321"/>
      <c r="U37" s="737"/>
      <c r="V37" s="738"/>
      <c r="W37" s="701"/>
      <c r="X37" s="702"/>
      <c r="Y37" s="706"/>
      <c r="Z37" s="707"/>
      <c r="AA37" s="707"/>
      <c r="AB37" s="708"/>
    </row>
    <row r="38" spans="1:28" s="274" customFormat="1" ht="21.75" customHeight="1">
      <c r="A38" s="327" t="s">
        <v>240</v>
      </c>
      <c r="B38" s="328"/>
      <c r="C38" s="710" t="s">
        <v>241</v>
      </c>
      <c r="D38" s="710"/>
      <c r="E38" s="710"/>
      <c r="F38" s="710"/>
      <c r="G38" s="710"/>
      <c r="H38" s="710"/>
      <c r="I38" s="711" t="s">
        <v>242</v>
      </c>
      <c r="J38" s="711"/>
      <c r="K38" s="711"/>
      <c r="L38" s="328"/>
      <c r="M38" s="712"/>
      <c r="N38" s="713"/>
      <c r="O38" s="713"/>
      <c r="P38" s="713"/>
      <c r="Q38" s="713"/>
      <c r="R38" s="714"/>
      <c r="S38" s="326"/>
      <c r="T38" s="326"/>
      <c r="U38" s="715" t="s">
        <v>243</v>
      </c>
      <c r="V38" s="715"/>
      <c r="W38" s="668"/>
      <c r="X38" s="668"/>
      <c r="Y38" s="650"/>
      <c r="Z38" s="650"/>
      <c r="AA38" s="650"/>
      <c r="AB38" s="650"/>
    </row>
    <row r="39" spans="1:28" s="274" customFormat="1" ht="21.75" customHeight="1">
      <c r="A39" s="329" t="s">
        <v>244</v>
      </c>
      <c r="B39" s="330"/>
      <c r="C39" s="331" t="s">
        <v>239</v>
      </c>
      <c r="D39" s="331" t="s">
        <v>245</v>
      </c>
      <c r="E39" s="331">
        <v>80</v>
      </c>
      <c r="F39" s="332" t="s">
        <v>246</v>
      </c>
      <c r="G39" s="709">
        <v>90</v>
      </c>
      <c r="H39" s="709"/>
      <c r="I39" s="332" t="s">
        <v>246</v>
      </c>
      <c r="J39" s="709">
        <v>100</v>
      </c>
      <c r="K39" s="709"/>
      <c r="L39" s="331" t="s">
        <v>247</v>
      </c>
      <c r="M39" s="682"/>
      <c r="N39" s="683"/>
      <c r="O39" s="683"/>
      <c r="P39" s="683"/>
      <c r="Q39" s="683"/>
      <c r="R39" s="684"/>
      <c r="S39" s="333"/>
      <c r="T39" s="333"/>
      <c r="U39" s="666" t="s">
        <v>248</v>
      </c>
      <c r="V39" s="667"/>
      <c r="W39" s="668"/>
      <c r="X39" s="668"/>
      <c r="Y39" s="650"/>
      <c r="Z39" s="650"/>
      <c r="AA39" s="650"/>
      <c r="AB39" s="650"/>
    </row>
    <row r="40" spans="1:28" s="274" customFormat="1" ht="21.75" customHeight="1">
      <c r="A40" s="334"/>
      <c r="B40" s="335"/>
      <c r="C40" s="336"/>
      <c r="D40" s="669" t="s">
        <v>249</v>
      </c>
      <c r="E40" s="669"/>
      <c r="F40" s="669"/>
      <c r="G40" s="669"/>
      <c r="H40" s="669"/>
      <c r="I40" s="337"/>
      <c r="J40" s="662">
        <v>0.08</v>
      </c>
      <c r="K40" s="662"/>
      <c r="L40" s="338"/>
      <c r="M40" s="671"/>
      <c r="N40" s="672"/>
      <c r="O40" s="672"/>
      <c r="P40" s="672"/>
      <c r="Q40" s="672"/>
      <c r="R40" s="673"/>
      <c r="S40" s="333"/>
      <c r="T40" s="333"/>
      <c r="U40" s="666" t="s">
        <v>250</v>
      </c>
      <c r="V40" s="667"/>
      <c r="W40" s="668"/>
      <c r="X40" s="668"/>
      <c r="Y40" s="650"/>
      <c r="Z40" s="650"/>
      <c r="AA40" s="650"/>
      <c r="AB40" s="650"/>
    </row>
    <row r="41" spans="1:28" s="274" customFormat="1" ht="21.75" customHeight="1">
      <c r="A41" s="339"/>
      <c r="B41" s="340"/>
      <c r="C41" s="685" t="s">
        <v>251</v>
      </c>
      <c r="D41" s="685"/>
      <c r="E41" s="685"/>
      <c r="F41" s="685"/>
      <c r="G41" s="685"/>
      <c r="H41" s="685"/>
      <c r="I41" s="686" t="s">
        <v>232</v>
      </c>
      <c r="J41" s="686"/>
      <c r="K41" s="686"/>
      <c r="L41" s="341"/>
      <c r="M41" s="663">
        <f>IF(M39="","",SUM(M39:R40))</f>
      </c>
      <c r="N41" s="664"/>
      <c r="O41" s="664"/>
      <c r="P41" s="664"/>
      <c r="Q41" s="664"/>
      <c r="R41" s="665"/>
      <c r="S41" s="333"/>
      <c r="T41" s="333"/>
      <c r="U41" s="666" t="s">
        <v>252</v>
      </c>
      <c r="V41" s="667"/>
      <c r="W41" s="668"/>
      <c r="X41" s="668"/>
      <c r="Y41" s="650"/>
      <c r="Z41" s="650"/>
      <c r="AA41" s="650"/>
      <c r="AB41" s="650"/>
    </row>
    <row r="42" spans="1:28" s="274" customFormat="1" ht="21.75" customHeight="1">
      <c r="A42" s="342" t="s">
        <v>253</v>
      </c>
      <c r="B42" s="343"/>
      <c r="C42" s="343"/>
      <c r="D42" s="677" t="s">
        <v>254</v>
      </c>
      <c r="E42" s="677"/>
      <c r="F42" s="677"/>
      <c r="G42" s="677"/>
      <c r="H42" s="677"/>
      <c r="I42" s="677"/>
      <c r="J42" s="677"/>
      <c r="K42" s="344"/>
      <c r="L42" s="343"/>
      <c r="M42" s="657"/>
      <c r="N42" s="658"/>
      <c r="O42" s="658"/>
      <c r="P42" s="658"/>
      <c r="Q42" s="658"/>
      <c r="R42" s="678"/>
      <c r="S42" s="326"/>
      <c r="T42" s="326"/>
      <c r="U42" s="666" t="s">
        <v>255</v>
      </c>
      <c r="V42" s="667"/>
      <c r="W42" s="668"/>
      <c r="X42" s="668"/>
      <c r="Y42" s="650"/>
      <c r="Z42" s="650"/>
      <c r="AA42" s="650"/>
      <c r="AB42" s="650"/>
    </row>
    <row r="43" spans="1:28" s="274" customFormat="1" ht="21.75" customHeight="1">
      <c r="A43" s="329" t="s">
        <v>256</v>
      </c>
      <c r="B43" s="330"/>
      <c r="C43" s="679" t="s">
        <v>257</v>
      </c>
      <c r="D43" s="679"/>
      <c r="E43" s="680" t="s">
        <v>258</v>
      </c>
      <c r="F43" s="680"/>
      <c r="G43" s="680"/>
      <c r="H43" s="680"/>
      <c r="I43" s="681" t="s">
        <v>259</v>
      </c>
      <c r="J43" s="681"/>
      <c r="K43" s="681"/>
      <c r="L43" s="345"/>
      <c r="M43" s="682">
        <f>IF(M39="","",M41-M42)</f>
      </c>
      <c r="N43" s="683"/>
      <c r="O43" s="683"/>
      <c r="P43" s="683"/>
      <c r="Q43" s="683"/>
      <c r="R43" s="684"/>
      <c r="S43" s="326"/>
      <c r="T43" s="326"/>
      <c r="U43" s="666" t="s">
        <v>260</v>
      </c>
      <c r="V43" s="667"/>
      <c r="W43" s="668"/>
      <c r="X43" s="668"/>
      <c r="Y43" s="650"/>
      <c r="Z43" s="650"/>
      <c r="AA43" s="650"/>
      <c r="AB43" s="650"/>
    </row>
    <row r="44" spans="1:28" s="274" customFormat="1" ht="21.75" customHeight="1">
      <c r="A44" s="334"/>
      <c r="B44" s="335"/>
      <c r="C44" s="660" t="s">
        <v>261</v>
      </c>
      <c r="D44" s="660"/>
      <c r="E44" s="669" t="s">
        <v>262</v>
      </c>
      <c r="F44" s="669"/>
      <c r="G44" s="669"/>
      <c r="H44" s="669"/>
      <c r="I44" s="670" t="s">
        <v>242</v>
      </c>
      <c r="J44" s="670"/>
      <c r="K44" s="670"/>
      <c r="L44" s="346"/>
      <c r="M44" s="671"/>
      <c r="N44" s="672"/>
      <c r="O44" s="672"/>
      <c r="P44" s="672"/>
      <c r="Q44" s="672"/>
      <c r="R44" s="673"/>
      <c r="S44" s="326"/>
      <c r="T44" s="326"/>
      <c r="U44" s="666" t="s">
        <v>263</v>
      </c>
      <c r="V44" s="667"/>
      <c r="W44" s="668"/>
      <c r="X44" s="668"/>
      <c r="Y44" s="650"/>
      <c r="Z44" s="650"/>
      <c r="AA44" s="650"/>
      <c r="AB44" s="650"/>
    </row>
    <row r="45" spans="1:28" s="274" customFormat="1" ht="21.75" customHeight="1">
      <c r="A45" s="347"/>
      <c r="B45" s="340"/>
      <c r="C45" s="660" t="s">
        <v>261</v>
      </c>
      <c r="D45" s="660"/>
      <c r="E45" s="661" t="s">
        <v>249</v>
      </c>
      <c r="F45" s="661"/>
      <c r="G45" s="661"/>
      <c r="H45" s="661"/>
      <c r="I45" s="337"/>
      <c r="J45" s="662">
        <v>0.08</v>
      </c>
      <c r="K45" s="662"/>
      <c r="L45" s="348"/>
      <c r="M45" s="663"/>
      <c r="N45" s="664"/>
      <c r="O45" s="664"/>
      <c r="P45" s="664"/>
      <c r="Q45" s="664"/>
      <c r="R45" s="665"/>
      <c r="S45" s="326"/>
      <c r="T45" s="326"/>
      <c r="U45" s="666" t="s">
        <v>264</v>
      </c>
      <c r="V45" s="667"/>
      <c r="W45" s="668"/>
      <c r="X45" s="668"/>
      <c r="Y45" s="650"/>
      <c r="Z45" s="650"/>
      <c r="AA45" s="650"/>
      <c r="AB45" s="650"/>
    </row>
    <row r="46" spans="1:20" s="274" customFormat="1" ht="21.75" customHeight="1" thickBot="1">
      <c r="A46" s="349" t="s">
        <v>265</v>
      </c>
      <c r="B46" s="350"/>
      <c r="C46" s="651" t="s">
        <v>266</v>
      </c>
      <c r="D46" s="651"/>
      <c r="E46" s="651"/>
      <c r="F46" s="652" t="s">
        <v>267</v>
      </c>
      <c r="G46" s="652"/>
      <c r="H46" s="652"/>
      <c r="I46" s="652"/>
      <c r="J46" s="652"/>
      <c r="K46" s="652"/>
      <c r="L46" s="351"/>
      <c r="M46" s="653">
        <f>IF(M43="","",M35-M42-M43)</f>
      </c>
      <c r="N46" s="654"/>
      <c r="O46" s="654"/>
      <c r="P46" s="654"/>
      <c r="Q46" s="654"/>
      <c r="R46" s="655"/>
      <c r="S46" s="326"/>
      <c r="T46" s="326"/>
    </row>
    <row r="47" spans="1:22" s="274" customFormat="1" ht="6" customHeight="1">
      <c r="A47" s="316"/>
      <c r="B47" s="352"/>
      <c r="C47" s="353"/>
      <c r="D47" s="354"/>
      <c r="E47" s="354"/>
      <c r="F47" s="354"/>
      <c r="G47" s="354"/>
      <c r="H47" s="354"/>
      <c r="I47" s="354"/>
      <c r="J47" s="354"/>
      <c r="K47" s="354"/>
      <c r="L47" s="353"/>
      <c r="M47" s="355"/>
      <c r="N47" s="355"/>
      <c r="O47" s="355"/>
      <c r="P47" s="355"/>
      <c r="Q47" s="355"/>
      <c r="R47" s="355"/>
      <c r="S47" s="326"/>
      <c r="T47" s="326"/>
      <c r="U47" s="356"/>
      <c r="V47" s="356"/>
    </row>
    <row r="48" spans="1:37" s="274" customFormat="1" ht="21.75" customHeight="1">
      <c r="A48" s="357" t="s">
        <v>268</v>
      </c>
      <c r="B48" s="343"/>
      <c r="C48" s="358"/>
      <c r="D48" s="656" t="s">
        <v>269</v>
      </c>
      <c r="E48" s="656"/>
      <c r="F48" s="656"/>
      <c r="G48" s="656"/>
      <c r="H48" s="656"/>
      <c r="I48" s="656"/>
      <c r="J48" s="656"/>
      <c r="K48" s="656"/>
      <c r="L48" s="359"/>
      <c r="M48" s="657"/>
      <c r="N48" s="658"/>
      <c r="O48" s="658"/>
      <c r="P48" s="658"/>
      <c r="Q48" s="658"/>
      <c r="R48" s="659"/>
      <c r="S48" s="360" t="s">
        <v>233</v>
      </c>
      <c r="T48" s="333"/>
      <c r="U48" s="316"/>
      <c r="V48" s="361"/>
      <c r="W48" s="361"/>
      <c r="X48" s="361"/>
      <c r="Y48" s="361"/>
      <c r="Z48" s="361"/>
      <c r="AA48" s="361"/>
      <c r="AB48" s="361"/>
      <c r="AC48" s="361"/>
      <c r="AD48" s="361"/>
      <c r="AE48" s="353"/>
      <c r="AF48" s="674">
        <f>IF(AH41="","",AH41-AH46)</f>
      </c>
      <c r="AG48" s="674"/>
      <c r="AH48" s="674"/>
      <c r="AI48" s="674"/>
      <c r="AJ48" s="674"/>
      <c r="AK48" s="674"/>
    </row>
    <row r="49" spans="1:28" s="274" customFormat="1" ht="21.75" customHeight="1">
      <c r="A49" s="357" t="s">
        <v>270</v>
      </c>
      <c r="B49" s="343"/>
      <c r="C49" s="358"/>
      <c r="D49" s="656" t="s">
        <v>271</v>
      </c>
      <c r="E49" s="656"/>
      <c r="F49" s="656" t="s">
        <v>272</v>
      </c>
      <c r="G49" s="656"/>
      <c r="H49" s="656"/>
      <c r="I49" s="656"/>
      <c r="J49" s="656"/>
      <c r="K49" s="656"/>
      <c r="L49" s="359"/>
      <c r="M49" s="657"/>
      <c r="N49" s="658"/>
      <c r="O49" s="658"/>
      <c r="P49" s="658"/>
      <c r="Q49" s="658"/>
      <c r="R49" s="659"/>
      <c r="S49" s="675" t="s">
        <v>273</v>
      </c>
      <c r="T49" s="676"/>
      <c r="U49" s="676"/>
      <c r="V49" s="676"/>
      <c r="W49" s="676"/>
      <c r="X49" s="362"/>
      <c r="Y49" s="362"/>
      <c r="Z49" s="362"/>
      <c r="AA49" s="362"/>
      <c r="AB49" s="362"/>
    </row>
    <row r="50" spans="2:22" s="274" customFormat="1" ht="6" customHeight="1">
      <c r="B50" s="326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266"/>
      <c r="N50" s="333"/>
      <c r="O50" s="333"/>
      <c r="P50" s="333"/>
      <c r="Q50" s="333"/>
      <c r="R50" s="333"/>
      <c r="S50" s="333"/>
      <c r="T50" s="333"/>
      <c r="U50" s="356"/>
      <c r="V50" s="356"/>
    </row>
    <row r="51" spans="2:27" ht="15" customHeight="1">
      <c r="B51" s="246" t="s">
        <v>274</v>
      </c>
      <c r="C51" s="364"/>
      <c r="D51" s="364"/>
      <c r="E51" s="364"/>
      <c r="F51" s="246"/>
      <c r="G51" s="246"/>
      <c r="H51" s="246"/>
      <c r="I51" s="246"/>
      <c r="J51" s="314"/>
      <c r="K51" s="365"/>
      <c r="L51" s="246"/>
      <c r="M51" s="246"/>
      <c r="N51" s="246"/>
      <c r="P51" s="366" t="s">
        <v>275</v>
      </c>
      <c r="Q51" s="366"/>
      <c r="R51" s="366"/>
      <c r="S51" s="366"/>
      <c r="T51" s="366"/>
      <c r="U51" s="366"/>
      <c r="V51" s="366"/>
      <c r="W51" s="366" t="s">
        <v>276</v>
      </c>
      <c r="X51" s="366"/>
      <c r="Y51" s="366"/>
      <c r="Z51" s="366"/>
      <c r="AA51" s="366"/>
    </row>
    <row r="52" spans="11:14" ht="4.5" customHeight="1">
      <c r="K52" s="366"/>
      <c r="L52" s="366"/>
      <c r="M52" s="366"/>
      <c r="N52" s="246"/>
    </row>
    <row r="53" spans="2:27" ht="18" customHeight="1">
      <c r="B53" s="367"/>
      <c r="C53" s="367"/>
      <c r="D53" s="367"/>
      <c r="E53" s="367"/>
      <c r="F53" s="367"/>
      <c r="G53" s="367"/>
      <c r="H53" s="367"/>
      <c r="I53" s="367"/>
      <c r="J53" s="367"/>
      <c r="K53" s="366"/>
      <c r="L53" s="366"/>
      <c r="M53" s="366"/>
      <c r="N53" s="246"/>
      <c r="O53" s="246"/>
      <c r="P53" s="368"/>
      <c r="Q53" s="639" t="s">
        <v>277</v>
      </c>
      <c r="R53" s="639"/>
      <c r="S53" s="639"/>
      <c r="T53" s="369"/>
      <c r="U53" s="647" t="s">
        <v>54</v>
      </c>
      <c r="V53" s="648"/>
      <c r="W53" s="648"/>
      <c r="X53" s="649"/>
      <c r="Y53" s="317"/>
      <c r="Z53" s="370"/>
      <c r="AA53" s="319"/>
    </row>
    <row r="54" spans="2:27" s="371" customFormat="1" ht="18" customHeight="1">
      <c r="B54" s="367"/>
      <c r="C54" s="367"/>
      <c r="D54" s="367"/>
      <c r="E54" s="367"/>
      <c r="F54" s="367"/>
      <c r="G54" s="367"/>
      <c r="H54" s="367"/>
      <c r="I54" s="367"/>
      <c r="J54" s="367"/>
      <c r="K54" s="366"/>
      <c r="L54" s="366"/>
      <c r="M54" s="366"/>
      <c r="N54" s="314"/>
      <c r="O54" s="314"/>
      <c r="P54" s="372"/>
      <c r="Q54" s="643" t="s">
        <v>278</v>
      </c>
      <c r="R54" s="643"/>
      <c r="S54" s="643"/>
      <c r="T54" s="373"/>
      <c r="U54" s="644"/>
      <c r="V54" s="645"/>
      <c r="W54" s="645"/>
      <c r="X54" s="646"/>
      <c r="Y54" s="374" t="s">
        <v>279</v>
      </c>
      <c r="Z54" s="375"/>
      <c r="AA54" s="376"/>
    </row>
    <row r="55" spans="2:27" ht="18" customHeight="1">
      <c r="B55" s="367"/>
      <c r="C55" s="367"/>
      <c r="D55" s="367"/>
      <c r="E55" s="367"/>
      <c r="F55" s="367"/>
      <c r="G55" s="367"/>
      <c r="H55" s="367"/>
      <c r="I55" s="367"/>
      <c r="J55" s="367"/>
      <c r="K55" s="366"/>
      <c r="L55" s="366"/>
      <c r="M55" s="366"/>
      <c r="N55" s="246"/>
      <c r="O55" s="246"/>
      <c r="P55" s="377"/>
      <c r="Q55" s="631" t="s">
        <v>280</v>
      </c>
      <c r="R55" s="631"/>
      <c r="S55" s="631"/>
      <c r="T55" s="378"/>
      <c r="U55" s="632"/>
      <c r="V55" s="633"/>
      <c r="W55" s="633"/>
      <c r="X55" s="634"/>
      <c r="Y55" s="379" t="s">
        <v>281</v>
      </c>
      <c r="Z55" s="380"/>
      <c r="AA55" s="381"/>
    </row>
    <row r="56" spans="2:27" ht="18" customHeight="1">
      <c r="B56" s="367"/>
      <c r="C56" s="367"/>
      <c r="D56" s="367"/>
      <c r="E56" s="367"/>
      <c r="F56" s="367"/>
      <c r="G56" s="367"/>
      <c r="H56" s="367"/>
      <c r="I56" s="367"/>
      <c r="J56" s="367"/>
      <c r="K56" s="366"/>
      <c r="L56" s="366"/>
      <c r="M56" s="366"/>
      <c r="N56" s="246"/>
      <c r="O56" s="246"/>
      <c r="P56" s="377"/>
      <c r="Q56" s="631" t="s">
        <v>282</v>
      </c>
      <c r="R56" s="631"/>
      <c r="S56" s="631"/>
      <c r="T56" s="378"/>
      <c r="U56" s="632"/>
      <c r="V56" s="633"/>
      <c r="W56" s="633"/>
      <c r="X56" s="634"/>
      <c r="Y56" s="379" t="s">
        <v>283</v>
      </c>
      <c r="Z56" s="380"/>
      <c r="AA56" s="381"/>
    </row>
    <row r="57" spans="2:27" ht="18" customHeight="1">
      <c r="B57" s="367"/>
      <c r="C57" s="367"/>
      <c r="D57" s="367"/>
      <c r="E57" s="367"/>
      <c r="F57" s="367"/>
      <c r="G57" s="367"/>
      <c r="H57" s="367"/>
      <c r="I57" s="367"/>
      <c r="J57" s="367"/>
      <c r="K57" s="366"/>
      <c r="L57" s="366"/>
      <c r="M57" s="366"/>
      <c r="N57" s="246"/>
      <c r="O57" s="246"/>
      <c r="P57" s="377"/>
      <c r="Q57" s="631" t="s">
        <v>284</v>
      </c>
      <c r="R57" s="631"/>
      <c r="S57" s="631"/>
      <c r="T57" s="378"/>
      <c r="U57" s="632"/>
      <c r="V57" s="633"/>
      <c r="W57" s="633"/>
      <c r="X57" s="634"/>
      <c r="Y57" s="379" t="s">
        <v>285</v>
      </c>
      <c r="Z57" s="380"/>
      <c r="AA57" s="381"/>
    </row>
    <row r="58" spans="2:27" ht="18" customHeight="1">
      <c r="B58" s="367"/>
      <c r="C58" s="367"/>
      <c r="D58" s="367"/>
      <c r="E58" s="367"/>
      <c r="F58" s="367"/>
      <c r="G58" s="367"/>
      <c r="H58" s="367"/>
      <c r="I58" s="367"/>
      <c r="J58" s="367"/>
      <c r="K58" s="366"/>
      <c r="L58" s="366"/>
      <c r="M58" s="366"/>
      <c r="N58" s="246"/>
      <c r="O58" s="246"/>
      <c r="P58" s="382"/>
      <c r="Q58" s="635" t="s">
        <v>286</v>
      </c>
      <c r="R58" s="635"/>
      <c r="S58" s="635"/>
      <c r="T58" s="383"/>
      <c r="U58" s="636"/>
      <c r="V58" s="637"/>
      <c r="W58" s="637"/>
      <c r="X58" s="638"/>
      <c r="Y58" s="384" t="s">
        <v>268</v>
      </c>
      <c r="Z58" s="385"/>
      <c r="AA58" s="386"/>
    </row>
    <row r="59" spans="2:27" ht="18" customHeight="1">
      <c r="B59" s="367"/>
      <c r="C59" s="367"/>
      <c r="D59" s="367"/>
      <c r="E59" s="367"/>
      <c r="F59" s="367"/>
      <c r="G59" s="367"/>
      <c r="H59" s="367"/>
      <c r="I59" s="367"/>
      <c r="J59" s="367"/>
      <c r="K59" s="366"/>
      <c r="L59" s="366"/>
      <c r="M59" s="366"/>
      <c r="N59" s="246"/>
      <c r="O59" s="246"/>
      <c r="P59" s="368"/>
      <c r="Q59" s="639" t="s">
        <v>83</v>
      </c>
      <c r="R59" s="639"/>
      <c r="S59" s="639"/>
      <c r="T59" s="369"/>
      <c r="U59" s="640"/>
      <c r="V59" s="641"/>
      <c r="W59" s="641"/>
      <c r="X59" s="642"/>
      <c r="Y59" s="387" t="s">
        <v>287</v>
      </c>
      <c r="Z59" s="370"/>
      <c r="AA59" s="319"/>
    </row>
    <row r="60" spans="1:20" ht="7.5" customHeight="1">
      <c r="A60" s="246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Q60" s="253"/>
      <c r="R60" s="253"/>
      <c r="S60" s="253"/>
      <c r="T60" s="253"/>
    </row>
    <row r="61" spans="1:28" ht="13.5" customHeight="1">
      <c r="A61" s="627" t="s">
        <v>288</v>
      </c>
      <c r="B61" s="628"/>
      <c r="C61" s="628"/>
      <c r="D61" s="628"/>
      <c r="E61" s="628"/>
      <c r="F61" s="628"/>
      <c r="G61" s="628"/>
      <c r="H61" s="628"/>
      <c r="I61" s="628"/>
      <c r="J61" s="628"/>
      <c r="K61" s="628"/>
      <c r="L61" s="628"/>
      <c r="M61" s="629"/>
      <c r="N61" s="627" t="s">
        <v>289</v>
      </c>
      <c r="O61" s="628"/>
      <c r="P61" s="628"/>
      <c r="Q61" s="629"/>
      <c r="R61" s="627" t="s">
        <v>290</v>
      </c>
      <c r="S61" s="628"/>
      <c r="T61" s="628"/>
      <c r="U61" s="627" t="s">
        <v>291</v>
      </c>
      <c r="V61" s="629"/>
      <c r="W61" s="628" t="s">
        <v>292</v>
      </c>
      <c r="X61" s="628"/>
      <c r="Y61" s="629"/>
      <c r="Z61" s="630" t="s">
        <v>293</v>
      </c>
      <c r="AA61" s="630"/>
      <c r="AB61" s="630"/>
    </row>
    <row r="62" spans="1:28" ht="15" customHeight="1">
      <c r="A62" s="608"/>
      <c r="B62" s="609"/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609"/>
      <c r="O62" s="609"/>
      <c r="P62" s="609"/>
      <c r="Q62" s="610"/>
      <c r="R62" s="608"/>
      <c r="S62" s="609"/>
      <c r="T62" s="609"/>
      <c r="U62" s="617"/>
      <c r="V62" s="618"/>
      <c r="W62" s="623"/>
      <c r="X62" s="623"/>
      <c r="Y62" s="618"/>
      <c r="Z62" s="626"/>
      <c r="AA62" s="626"/>
      <c r="AB62" s="626"/>
    </row>
    <row r="63" spans="1:28" ht="15" customHeight="1">
      <c r="A63" s="611"/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3"/>
      <c r="N63" s="612"/>
      <c r="O63" s="612"/>
      <c r="P63" s="612"/>
      <c r="Q63" s="613"/>
      <c r="R63" s="611"/>
      <c r="S63" s="612"/>
      <c r="T63" s="612"/>
      <c r="U63" s="619"/>
      <c r="V63" s="620"/>
      <c r="W63" s="624"/>
      <c r="X63" s="624"/>
      <c r="Y63" s="620"/>
      <c r="Z63" s="626"/>
      <c r="AA63" s="626"/>
      <c r="AB63" s="626"/>
    </row>
    <row r="64" spans="1:28" ht="15" customHeight="1">
      <c r="A64" s="614"/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6"/>
      <c r="N64" s="615"/>
      <c r="O64" s="615"/>
      <c r="P64" s="615"/>
      <c r="Q64" s="616"/>
      <c r="R64" s="614"/>
      <c r="S64" s="615"/>
      <c r="T64" s="615"/>
      <c r="U64" s="621"/>
      <c r="V64" s="622"/>
      <c r="W64" s="625"/>
      <c r="X64" s="625"/>
      <c r="Y64" s="622"/>
      <c r="Z64" s="626"/>
      <c r="AA64" s="626"/>
      <c r="AB64" s="626"/>
    </row>
    <row r="65" spans="1:28" ht="9.75" customHeight="1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46"/>
      <c r="Q65" s="246"/>
      <c r="R65" s="246"/>
      <c r="S65" s="246"/>
      <c r="T65" s="246"/>
      <c r="U65" s="246"/>
      <c r="V65" s="274"/>
      <c r="W65" s="274"/>
      <c r="X65" s="274"/>
      <c r="Y65" s="246"/>
      <c r="Z65" s="246"/>
      <c r="AA65" s="246"/>
      <c r="AB65" s="246"/>
    </row>
    <row r="66" spans="1:27" ht="15" customHeight="1">
      <c r="A66" s="247"/>
      <c r="B66" s="247"/>
      <c r="C66" s="247"/>
      <c r="D66" s="247"/>
      <c r="E66" s="388" t="s">
        <v>294</v>
      </c>
      <c r="F66" s="388"/>
      <c r="G66" s="388"/>
      <c r="H66" s="388"/>
      <c r="I66" s="389"/>
      <c r="J66" s="390"/>
      <c r="K66" s="388"/>
      <c r="L66" s="388"/>
      <c r="N66" s="246"/>
      <c r="P66" s="246"/>
      <c r="R66" s="391" t="s">
        <v>295</v>
      </c>
      <c r="S66" s="392"/>
      <c r="T66" s="392"/>
      <c r="U66" s="392"/>
      <c r="V66" s="392"/>
      <c r="W66" s="392"/>
      <c r="X66" s="392"/>
      <c r="Y66" s="366"/>
      <c r="Z66" s="366"/>
      <c r="AA66" s="246"/>
    </row>
  </sheetData>
  <sheetProtection/>
  <mergeCells count="188">
    <mergeCell ref="S6:U6"/>
    <mergeCell ref="Q7:R8"/>
    <mergeCell ref="S7:AB8"/>
    <mergeCell ref="G9:I10"/>
    <mergeCell ref="J9:K10"/>
    <mergeCell ref="L9:O9"/>
    <mergeCell ref="Q9:R11"/>
    <mergeCell ref="A1:AB1"/>
    <mergeCell ref="Q3:S3"/>
    <mergeCell ref="U3:AB3"/>
    <mergeCell ref="A5:E7"/>
    <mergeCell ref="F5:O7"/>
    <mergeCell ref="Q6:R6"/>
    <mergeCell ref="X16:Z16"/>
    <mergeCell ref="S9:Z11"/>
    <mergeCell ref="AA9:AB11"/>
    <mergeCell ref="L10:O10"/>
    <mergeCell ref="A11:C12"/>
    <mergeCell ref="D11:O12"/>
    <mergeCell ref="Q12:R12"/>
    <mergeCell ref="X12:AB12"/>
    <mergeCell ref="A9:C10"/>
    <mergeCell ref="D9:F10"/>
    <mergeCell ref="S14:AB14"/>
    <mergeCell ref="A15:C16"/>
    <mergeCell ref="D15:D16"/>
    <mergeCell ref="E15:I16"/>
    <mergeCell ref="J15:J16"/>
    <mergeCell ref="K15:K16"/>
    <mergeCell ref="L15:O16"/>
    <mergeCell ref="Q15:R15"/>
    <mergeCell ref="S15:AB15"/>
    <mergeCell ref="S16:V16"/>
    <mergeCell ref="E24:F26"/>
    <mergeCell ref="G24:G26"/>
    <mergeCell ref="H24:I26"/>
    <mergeCell ref="A13:C14"/>
    <mergeCell ref="D13:O14"/>
    <mergeCell ref="Q14:R14"/>
    <mergeCell ref="S17:V17"/>
    <mergeCell ref="X17:Z17"/>
    <mergeCell ref="H20:K21"/>
    <mergeCell ref="L20:N21"/>
    <mergeCell ref="Q20:R21"/>
    <mergeCell ref="I22:J23"/>
    <mergeCell ref="R22:AB22"/>
    <mergeCell ref="Q23:Q24"/>
    <mergeCell ref="R23:AB25"/>
    <mergeCell ref="K24:L26"/>
    <mergeCell ref="M24:M26"/>
    <mergeCell ref="N24:O26"/>
    <mergeCell ref="R26:AB27"/>
    <mergeCell ref="A17:C19"/>
    <mergeCell ref="D17:D19"/>
    <mergeCell ref="E17:I19"/>
    <mergeCell ref="J17:J19"/>
    <mergeCell ref="K17:K19"/>
    <mergeCell ref="L17:O19"/>
    <mergeCell ref="K22:K23"/>
    <mergeCell ref="M22:N23"/>
    <mergeCell ref="O22:O23"/>
    <mergeCell ref="A20:C23"/>
    <mergeCell ref="D20:F21"/>
    <mergeCell ref="E22:F23"/>
    <mergeCell ref="G22:G23"/>
    <mergeCell ref="U36:V37"/>
    <mergeCell ref="W32:X33"/>
    <mergeCell ref="Y32:AB33"/>
    <mergeCell ref="A33:B34"/>
    <mergeCell ref="C33:H34"/>
    <mergeCell ref="J24:J26"/>
    <mergeCell ref="L27:L29"/>
    <mergeCell ref="M27:O29"/>
    <mergeCell ref="A24:C26"/>
    <mergeCell ref="D24:D26"/>
    <mergeCell ref="E27:G29"/>
    <mergeCell ref="H27:H29"/>
    <mergeCell ref="I27:I29"/>
    <mergeCell ref="J27:K29"/>
    <mergeCell ref="A35:B36"/>
    <mergeCell ref="C35:H36"/>
    <mergeCell ref="I35:K36"/>
    <mergeCell ref="R28:AB28"/>
    <mergeCell ref="A31:A32"/>
    <mergeCell ref="C31:H32"/>
    <mergeCell ref="I31:K32"/>
    <mergeCell ref="M31:R32"/>
    <mergeCell ref="S31:S32"/>
    <mergeCell ref="V31:Z31"/>
    <mergeCell ref="U32:V35"/>
    <mergeCell ref="A27:C29"/>
    <mergeCell ref="D27:D29"/>
    <mergeCell ref="W36:X37"/>
    <mergeCell ref="Y36:AB37"/>
    <mergeCell ref="C38:H38"/>
    <mergeCell ref="I38:K38"/>
    <mergeCell ref="M38:R38"/>
    <mergeCell ref="U38:V38"/>
    <mergeCell ref="W38:X38"/>
    <mergeCell ref="Y38:AB38"/>
    <mergeCell ref="L35:L36"/>
    <mergeCell ref="M35:R36"/>
    <mergeCell ref="G39:H39"/>
    <mergeCell ref="J39:K39"/>
    <mergeCell ref="M39:R39"/>
    <mergeCell ref="U39:V39"/>
    <mergeCell ref="W39:X39"/>
    <mergeCell ref="Y39:AB39"/>
    <mergeCell ref="I33:K34"/>
    <mergeCell ref="L33:L34"/>
    <mergeCell ref="M33:R34"/>
    <mergeCell ref="S33:S34"/>
    <mergeCell ref="W34:X35"/>
    <mergeCell ref="Y34:AB35"/>
    <mergeCell ref="D40:H40"/>
    <mergeCell ref="J40:K40"/>
    <mergeCell ref="M40:R40"/>
    <mergeCell ref="U40:V40"/>
    <mergeCell ref="W40:X40"/>
    <mergeCell ref="Y40:AB40"/>
    <mergeCell ref="W43:X43"/>
    <mergeCell ref="Y43:AB43"/>
    <mergeCell ref="C41:H41"/>
    <mergeCell ref="I41:K41"/>
    <mergeCell ref="M41:R41"/>
    <mergeCell ref="U41:V41"/>
    <mergeCell ref="W41:X41"/>
    <mergeCell ref="Y41:AB41"/>
    <mergeCell ref="D42:J42"/>
    <mergeCell ref="M42:R42"/>
    <mergeCell ref="U42:V42"/>
    <mergeCell ref="W42:X42"/>
    <mergeCell ref="Y42:AB42"/>
    <mergeCell ref="C43:D43"/>
    <mergeCell ref="E43:H43"/>
    <mergeCell ref="I43:K43"/>
    <mergeCell ref="M43:R43"/>
    <mergeCell ref="U43:V43"/>
    <mergeCell ref="Y44:AB44"/>
    <mergeCell ref="AF48:AK48"/>
    <mergeCell ref="D49:E49"/>
    <mergeCell ref="F49:K49"/>
    <mergeCell ref="M49:R49"/>
    <mergeCell ref="S49:W49"/>
    <mergeCell ref="J45:K45"/>
    <mergeCell ref="M45:R45"/>
    <mergeCell ref="U45:V45"/>
    <mergeCell ref="W45:X45"/>
    <mergeCell ref="C44:D44"/>
    <mergeCell ref="E44:H44"/>
    <mergeCell ref="I44:K44"/>
    <mergeCell ref="M44:R44"/>
    <mergeCell ref="U44:V44"/>
    <mergeCell ref="W44:X44"/>
    <mergeCell ref="Q53:S53"/>
    <mergeCell ref="U53:X53"/>
    <mergeCell ref="Y45:AB45"/>
    <mergeCell ref="C46:E46"/>
    <mergeCell ref="F46:K46"/>
    <mergeCell ref="M46:R46"/>
    <mergeCell ref="D48:K48"/>
    <mergeCell ref="M48:R48"/>
    <mergeCell ref="C45:D45"/>
    <mergeCell ref="E45:H45"/>
    <mergeCell ref="Q54:S54"/>
    <mergeCell ref="U54:X54"/>
    <mergeCell ref="Q55:S55"/>
    <mergeCell ref="U55:X55"/>
    <mergeCell ref="Q56:S56"/>
    <mergeCell ref="U56:X56"/>
    <mergeCell ref="Q57:S57"/>
    <mergeCell ref="U57:X57"/>
    <mergeCell ref="Q58:S58"/>
    <mergeCell ref="U58:X58"/>
    <mergeCell ref="Q59:S59"/>
    <mergeCell ref="U59:X59"/>
    <mergeCell ref="A61:M61"/>
    <mergeCell ref="N61:Q61"/>
    <mergeCell ref="R61:T61"/>
    <mergeCell ref="U61:V61"/>
    <mergeCell ref="W61:Y61"/>
    <mergeCell ref="Z61:AB61"/>
    <mergeCell ref="A62:M64"/>
    <mergeCell ref="N62:Q64"/>
    <mergeCell ref="R62:T64"/>
    <mergeCell ref="U62:V64"/>
    <mergeCell ref="W62:Y64"/>
    <mergeCell ref="Z62:AB64"/>
  </mergeCells>
  <dataValidations count="3">
    <dataValidation type="list" allowBlank="1" showInputMessage="1" showErrorMessage="1" prompt="選んでください&#10;" sqref="S17:V17">
      <formula1>"　,普通,当座"</formula1>
    </dataValidation>
    <dataValidation type="custom" allowBlank="1" showInputMessage="1" showErrorMessage="1" prompt="口座名を入力してください&#10;" sqref="S14:AB14">
      <formula1>PHONETIC(S15)</formula1>
    </dataValidation>
    <dataValidation allowBlank="1" showInputMessage="1" showErrorMessage="1" prompt="E今回請求額総額(税込)を先に入力してください&#10;" sqref="F5:O7"/>
  </dataValidations>
  <printOptions/>
  <pageMargins left="0.7874015748031497" right="0.1968503937007874" top="0.3937007874015748" bottom="0.1968503937007874" header="0.1968503937007874" footer="0.472440944881889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PC067</dc:creator>
  <cp:keywords/>
  <dc:description/>
  <cp:lastModifiedBy>PC097</cp:lastModifiedBy>
  <cp:lastPrinted>2016-03-10T01:51:44Z</cp:lastPrinted>
  <dcterms:created xsi:type="dcterms:W3CDTF">2013-12-11T23:58:24Z</dcterms:created>
  <dcterms:modified xsi:type="dcterms:W3CDTF">2019-05-10T00:44:26Z</dcterms:modified>
  <cp:category/>
  <cp:version/>
  <cp:contentType/>
  <cp:contentStatus/>
</cp:coreProperties>
</file>